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74" documentId="120_S{2AC9BD13-BADA-5192-A53E-5A8FF88502F6}" xr6:coauthVersionLast="47" xr6:coauthVersionMax="47" xr10:uidLastSave="{37FB3D03-4763-4D29-AF18-811704AB1EA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<sst xmlns="http://schemas.openxmlformats.org/spreadsheetml/2006/main" count="180302" uniqueCount="39135">
  <si>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</si>
  <si>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</si>
  <si>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</si>
  <si>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</si>
  <si>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</si>
  <si>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</si>
  <si>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</si>
  <si>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</si>
  <si>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</si>
  <si>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</si>
  <si>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</si>
  <si>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</si>
  <si>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</si>
  <si>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</si>
  <si>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</si>
  <si>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</si>
  <si>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</si>
  <si>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</si>
  <si>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</si>
  <si>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</si>
  <si>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</si>
  <si>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</si>
  <si>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</si>
  <si>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</si>
  <si>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</si>
  <si>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</si>
  <si>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</si>
  <si>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</si>
  <si>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</si>
  <si>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</si>
  <si>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</si>
  <si>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</si>
  <si>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</si>
  <si>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</si>
  <si>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</si>
  <si>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</si>
  <si>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</si>
  <si>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</si>
  <si>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</si>
  <si>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</si>
  <si>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</si>
  <si>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</si>
  <si>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</si>
  <si>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</si>
  <si>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</si>
  <si>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</si>
  <si>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</si>
  <si>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</si>
  <si>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</si>
  <si>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</si>
  <si>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</si>
  <si>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</si>
  <si>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</si>
  <si>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</si>
  <si>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</si>
  <si>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</si>
  <si>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</si>
  <si>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</si>
  <si>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</si>
  <si>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</si>
  <si>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</si>
  <si>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</si>
  <si>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</si>
  <si>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</si>
  <si>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</si>
  <si>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</si>
  <si>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</si>
  <si>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</si>
  <si>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</si>
  <si>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</si>
  <si>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</si>
  <si>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</si>
  <si>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</si>
  <si>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</si>
  <si>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</si>
  <si>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</si>
  <si>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</si>
  <si>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</si>
  <si>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</si>
  <si>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</si>
  <si>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</si>
  <si>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</si>
  <si>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</si>
  <si>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</si>
  <si>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</si>
  <si>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</si>
  <si>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</si>
  <si>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</si>
  <si>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</si>
  <si>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</si>
  <si>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</si>
  <si>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</si>
  <si>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</si>
  <si>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</si>
  <si>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</si>
  <si>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</si>
  <si>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</si>
  <si>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</si>
  <si>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</si>
  <si>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</si>
  <si>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</si>
  <si>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</si>
  <si>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</si>
  <si>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</si>
  <si>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</si>
  <si>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</si>
  <si>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</si>
  <si>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</si>
  <si>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</si>
  <si>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</si>
  <si>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</si>
  <si>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</si>
  <si>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</si>
  <si>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</si>
  <si>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</si>
  <si>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</si>
  <si>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</si>
  <si>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</si>
  <si>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</si>
  <si>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</si>
  <si>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</si>
  <si>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</si>
  <si>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</si>
  <si>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</si>
  <si>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</si>
  <si>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</si>
  <si>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</si>
  <si>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</si>
  <si>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</si>
  <si>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</si>
  <si>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</si>
  <si>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</si>
  <si>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</si>
  <si>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</si>
  <si>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</si>
  <si>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</si>
  <si>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</si>
  <si>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</si>
  <si>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</si>
  <si>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</si>
  <si>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</si>
  <si>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</si>
  <si>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</si>
  <si>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</si>
  <si>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</si>
  <si>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</si>
  <si>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</si>
  <si>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</si>
  <si>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</si>
  <si>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</si>
  <si>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</si>
  <si>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</si>
  <si>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</si>
  <si>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</si>
  <si>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</si>
  <si>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</si>
  <si>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</si>
  <si>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</si>
  <si>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</si>
  <si>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</si>
  <si>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</si>
  <si>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</si>
  <si>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</si>
  <si>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</si>
  <si>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</si>
  <si>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</si>
  <si>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</si>
  <si>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</si>
  <si>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</si>
  <si>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</si>
  <si>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</si>
  <si>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</si>
  <si>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</si>
  <si>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</si>
  <si>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</si>
  <si>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</si>
  <si>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</si>
  <si>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</si>
  <si>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</si>
  <si>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</si>
  <si>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</si>
  <si>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</si>
  <si>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</si>
  <si>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</si>
  <si>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</si>
  <si>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</si>
  <si>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</si>
  <si>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</si>
  <si>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</si>
  <si>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</si>
  <si>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</si>
  <si>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</si>
  <si>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</si>
  <si>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</si>
  <si>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</si>
  <si>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</si>
  <si>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</si>
  <si>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</si>
  <si>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</si>
  <si>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</si>
  <si>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</si>
  <si>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</si>
  <si>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</si>
  <si>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</si>
  <si>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</si>
  <si>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</si>
  <si>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</si>
  <si>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</si>
  <si>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</si>
  <si>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</si>
  <si>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</si>
  <si>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</si>
  <si>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</si>
  <si>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</si>
  <si>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</si>
  <si>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</si>
  <si>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</si>
  <si>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</si>
  <si>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</si>
  <si>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</si>
  <si>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</si>
  <si>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</si>
  <si>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</si>
  <si>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</si>
  <si>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</si>
  <si>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</si>
  <si>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</si>
  <si>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</si>
  <si>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</si>
  <si>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</si>
  <si>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</si>
  <si>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</si>
  <si>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</si>
  <si>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</si>
  <si>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</si>
  <si>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</si>
  <si>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</si>
  <si>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</si>
  <si>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</si>
  <si>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</si>
  <si>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</si>
  <si>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</si>
  <si>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</si>
  <si>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</si>
  <si>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</si>
  <si>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</si>
  <si>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</si>
  <si>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</si>
  <si>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</si>
  <si>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</si>
  <si>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</si>
  <si>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</si>
  <si>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</si>
  <si>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</si>
  <si>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</si>
  <si>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</si>
  <si>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</si>
  <si>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</si>
  <si>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</si>
  <si>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</si>
  <si>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</si>
  <si>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</si>
  <si>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</si>
  <si>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</si>
  <si>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</si>
  <si>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</si>
  <si>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</si>
  <si>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</si>
  <si>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</si>
  <si>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</si>
  <si>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</si>
  <si>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</si>
  <si>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</si>
  <si>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</si>
  <si>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</si>
  <si>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</si>
  <si>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</si>
  <si>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</si>
  <si>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</si>
  <si>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</si>
  <si>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</si>
  <si>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</si>
  <si>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</si>
  <si>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</si>
  <si>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</si>
  <si>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</si>
  <si>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</si>
  <si>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</si>
  <si>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</si>
  <si>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</si>
  <si>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</si>
  <si>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</si>
  <si>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</si>
  <si>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</si>
  <si>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</si>
  <si>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</si>
  <si>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</si>
  <si>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</si>
  <si>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</si>
  <si>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</si>
  <si>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</si>
  <si>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</si>
  <si>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</si>
  <si>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</si>
  <si>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</si>
  <si>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</si>
  <si>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</si>
  <si>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</si>
  <si>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</si>
  <si>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</si>
  <si>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</si>
  <si>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</si>
  <si>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</si>
  <si>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</si>
  <si>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</si>
  <si>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</si>
  <si>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</si>
  <si>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</si>
  <si>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</si>
  <si>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</si>
  <si>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</si>
  <si>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</si>
  <si>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</si>
  <si>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</si>
  <si>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</si>
  <si>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</si>
  <si>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</si>
  <si>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</si>
  <si>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</si>
  <si>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</si>
  <si>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</si>
  <si>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</si>
  <si>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</si>
  <si>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</si>
  <si>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</si>
  <si>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</si>
  <si>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</si>
  <si>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</si>
  <si>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</si>
  <si>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</si>
  <si>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</si>
  <si>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</si>
  <si>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</si>
  <si>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</si>
  <si>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</si>
  <si>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</si>
  <si>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</si>
  <si>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</si>
  <si>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</si>
  <si>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</si>
  <si>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</si>
  <si>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</si>
  <si>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</si>
  <si>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</si>
  <si>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</si>
  <si>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</si>
  <si>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</si>
  <si>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</si>
  <si>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</si>
  <si>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</si>
  <si>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</si>
  <si>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</si>
  <si>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</si>
  <si>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</si>
  <si>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</si>
  <si>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</si>
  <si>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</si>
  <si>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</si>
  <si>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</si>
  <si>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</si>
  <si>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</si>
  <si>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</si>
  <si>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</si>
  <si>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</si>
  <si>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</si>
  <si>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</si>
  <si>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</si>
  <si>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</si>
  <si>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</si>
  <si>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</si>
  <si>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</si>
  <si>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</si>
  <si>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</si>
  <si>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</si>
  <si>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</si>
  <si>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</si>
  <si>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</si>
  <si>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</si>
  <si>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</si>
  <si>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</si>
  <si>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</si>
  <si>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</si>
  <si>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</si>
  <si>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</si>
  <si>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</si>
  <si>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</si>
  <si>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</si>
  <si>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</si>
  <si>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</si>
  <si>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</si>
  <si>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</si>
  <si>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</si>
  <si>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</si>
  <si>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</si>
  <si>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</si>
  <si>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</si>
  <si>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</si>
  <si>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</si>
  <si>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</si>
  <si>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</si>
  <si>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</si>
  <si>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</si>
  <si>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</si>
  <si>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</si>
  <si>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</si>
  <si>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</si>
  <si>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</si>
  <si>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</si>
  <si>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</si>
  <si>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</si>
  <si>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</si>
  <si>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</si>
  <si>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</si>
  <si>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</si>
  <si>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</si>
  <si>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</si>
  <si>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</si>
  <si>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</si>
  <si>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</si>
  <si>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</si>
  <si>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</si>
  <si>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</si>
  <si>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</si>
  <si>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</si>
  <si>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</si>
  <si>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</si>
  <si>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</si>
  <si>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</si>
  <si>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</si>
  <si>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</si>
  <si>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</si>
  <si>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</si>
  <si>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</si>
  <si>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</si>
  <si>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</si>
  <si>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</si>
  <si>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</si>
  <si>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</si>
  <si>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</si>
  <si>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</si>
  <si>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</si>
  <si>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</si>
  <si>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</si>
  <si>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</si>
  <si>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</si>
  <si>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</si>
  <si>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</si>
  <si>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</si>
  <si>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</si>
  <si>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</si>
  <si>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</si>
  <si>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</si>
  <si>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</si>
  <si>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</si>
  <si>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</si>
  <si>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</si>
  <si>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</si>
  <si>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</si>
  <si>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</si>
  <si>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</si>
  <si>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</si>
  <si>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</si>
  <si>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</si>
  <si>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</si>
  <si>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</si>
  <si>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</si>
  <si>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</si>
  <si>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</si>
  <si>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</si>
  <si>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</si>
  <si>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</si>
  <si>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</si>
  <si>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</si>
  <si>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</si>
  <si>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</si>
  <si>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</si>
  <si>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</si>
  <si>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</si>
  <si>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</si>
  <si>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</si>
  <si>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</si>
  <si>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</si>
  <si>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</si>
  <si>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</si>
  <si>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</si>
  <si>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</si>
  <si>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</si>
  <si>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</si>
  <si>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</si>
  <si>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</si>
  <si>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</si>
  <si>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</si>
  <si>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</si>
  <si>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</si>
  <si>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</si>
  <si>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</si>
  <si>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</si>
  <si>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</si>
  <si>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</si>
  <si>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</si>
  <si>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</si>
  <si>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</si>
  <si>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</si>
  <si>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</si>
  <si>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</si>
  <si>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</si>
  <si>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</si>
  <si>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</si>
  <si>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</si>
  <si>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</si>
  <si>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</si>
  <si>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</si>
  <si>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</si>
  <si>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</si>
  <si>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</si>
  <si>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</si>
  <si>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</si>
  <si>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</si>
  <si>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</si>
  <si>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</si>
  <si>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</si>
  <si>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</si>
  <si>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</si>
  <si>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</si>
  <si>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</si>
  <si>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</si>
  <si>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</si>
  <si>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</si>
  <si>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</si>
  <si>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</si>
  <si>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</si>
  <si>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</si>
  <si>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</si>
  <si>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</si>
  <si>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</si>
  <si>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</si>
  <si>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</si>
  <si>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</si>
  <si>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</si>
  <si>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</si>
  <si>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</si>
  <si>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</si>
  <si>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</si>
  <si>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</si>
  <si>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</si>
  <si>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</si>
  <si>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</si>
  <si>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</si>
  <si>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</si>
  <si>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</si>
  <si>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</si>
  <si>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</si>
  <si>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</si>
  <si>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</si>
  <si>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</si>
  <si>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</si>
  <si>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</si>
  <si>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</si>
  <si>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</si>
  <si>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</si>
  <si>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</si>
  <si>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</si>
  <si>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</si>
  <si>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</si>
  <si>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</si>
  <si>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</si>
  <si>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</si>
  <si>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</si>
  <si>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</si>
  <si>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</si>
  <si>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</si>
  <si>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</si>
  <si>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</si>
  <si>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</si>
  <si>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</si>
  <si>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</si>
  <si>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</si>
  <si>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</si>
  <si>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</si>
  <si>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</si>
  <si>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</si>
  <si>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</si>
  <si>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</si>
  <si>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</si>
  <si>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</si>
  <si>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</si>
  <si>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</si>
  <si>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</si>
  <si>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</si>
  <si>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</si>
  <si>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</si>
  <si>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</si>
  <si>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</si>
  <si>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</si>
  <si>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</si>
  <si>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</si>
  <si>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</si>
  <si>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</si>
  <si>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</si>
  <si>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</si>
  <si>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</si>
  <si>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</si>
  <si>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</si>
  <si>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</si>
  <si>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</si>
  <si>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</si>
  <si>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</si>
  <si>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</si>
  <si>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</si>
  <si>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</si>
  <si>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</si>
  <si>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</si>
  <si>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</si>
  <si>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</si>
  <si>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</si>
  <si>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</si>
  <si>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</si>
  <si>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</si>
  <si>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</si>
  <si>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</si>
  <si>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</si>
  <si>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</si>
  <si>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</si>
  <si>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</si>
  <si>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</si>
  <si>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</si>
  <si>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</si>
  <si>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</si>
  <si>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</si>
  <si>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</si>
  <si>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</si>
  <si>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</si>
  <si>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</si>
  <si>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</si>
  <si>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</si>
  <si>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</si>
  <si>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</si>
  <si>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</si>
  <si>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</si>
  <si>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</si>
  <si>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</si>
  <si>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</si>
  <si>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</si>
  <si>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</si>
  <si>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</si>
  <si>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</si>
  <si>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</si>
  <si>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</si>
  <si>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</si>
  <si>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</si>
  <si>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</si>
  <si>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</si>
  <si>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</si>
  <si>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</si>
  <si>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</si>
  <si>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</si>
  <si>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</si>
  <si>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</si>
  <si>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</si>
  <si>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</si>
  <si>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</si>
  <si>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</si>
  <si>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</si>
  <si>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</si>
  <si>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</si>
  <si>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</si>
  <si>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</si>
  <si>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</si>
  <si>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</si>
  <si>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</si>
  <si>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</si>
  <si>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</si>
  <si>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</si>
  <si>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</si>
  <si>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</si>
  <si>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</si>
  <si>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</si>
  <si>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</si>
  <si>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</si>
  <si>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</si>
  <si>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</si>
  <si>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</si>
  <si>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</si>
  <si>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</si>
  <si>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</si>
  <si>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</si>
  <si>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</si>
  <si>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</si>
  <si>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</si>
  <si>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</si>
  <si>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</si>
  <si>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</si>
  <si>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</si>
  <si>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</si>
  <si>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</si>
  <si>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</si>
  <si>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</si>
  <si>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</si>
  <si>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</si>
  <si>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</si>
  <si>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</si>
  <si>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</si>
  <si>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</si>
  <si>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</si>
  <si>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</si>
  <si>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</si>
  <si>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</si>
  <si>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</si>
  <si>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</si>
  <si>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</si>
  <si>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</si>
  <si>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</si>
  <si>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</si>
  <si>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</si>
  <si>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</si>
  <si>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</si>
  <si>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</si>
  <si>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</si>
  <si>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</si>
  <si>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</si>
  <si>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</si>
  <si>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</si>
  <si>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</si>
  <si>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</si>
  <si>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</si>
  <si>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</si>
  <si>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</si>
  <si>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</si>
  <si>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</si>
  <si>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</si>
  <si>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</si>
  <si>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</si>
  <si>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</si>
  <si>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</si>
  <si>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</si>
  <si>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</si>
  <si>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</si>
  <si>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</si>
  <si>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</si>
  <si>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</si>
  <si>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</si>
  <si>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</si>
  <si>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</si>
  <si>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</si>
  <si>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</si>
  <si>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</si>
  <si>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</si>
  <si>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</si>
  <si>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</si>
  <si>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</si>
  <si>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</si>
  <si>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</si>
  <si>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</si>
  <si>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</si>
  <si>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</si>
  <si>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</si>
  <si>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</si>
  <si>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</si>
  <si>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</si>
  <si>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</si>
  <si>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</si>
  <si>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</si>
  <si>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</si>
  <si>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</si>
  <si>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</si>
  <si>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</si>
  <si>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</si>
  <si>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</si>
  <si>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</si>
  <si>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</si>
  <si>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</si>
  <si>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</si>
  <si>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</si>
  <si>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</si>
  <si>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</si>
  <si>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</si>
  <si>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</si>
  <si>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</si>
  <si>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</si>
  <si>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</si>
  <si>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</si>
  <si>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</si>
  <si>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</si>
  <si>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</si>
  <si>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</si>
  <si>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</si>
  <si>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</si>
  <si>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</si>
  <si>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</si>
  <si>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</si>
  <si>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</si>
  <si>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</si>
  <si>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</si>
  <si>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</si>
  <si>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</si>
  <si>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</si>
  <si>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</si>
  <si>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</si>
  <si>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</si>
  <si>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</si>
  <si>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</si>
  <si>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</si>
  <si>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</si>
  <si>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</si>
  <si>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</si>
  <si>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</si>
  <si>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</si>
  <si>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</si>
  <si>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</si>
  <si>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</si>
  <si>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</si>
  <si>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</si>
  <si>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</si>
  <si>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</si>
  <si>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</si>
  <si>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</si>
  <si>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</si>
  <si>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</si>
  <si>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</si>
  <si>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</si>
  <si>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</si>
  <si>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</si>
  <si>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</si>
  <si>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</si>
  <si>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</si>
  <si>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</si>
  <si>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</si>
  <si>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</si>
  <si>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</si>
  <si>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</si>
  <si>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</si>
  <si>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</si>
  <si>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</si>
  <si>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</si>
  <si>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</si>
  <si>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</si>
  <si>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</si>
  <si>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</si>
  <si>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</si>
  <si>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</si>
  <si>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</si>
  <si>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</si>
  <si>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</si>
  <si>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</si>
  <si>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</si>
  <si>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</si>
  <si>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</si>
  <si>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</si>
  <si>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</si>
  <si>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</si>
  <si>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</si>
  <si>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</si>
  <si>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</si>
  <si>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</si>
  <si>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</si>
  <si>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</si>
  <si>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</si>
  <si>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</si>
  <si>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</si>
  <si>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</si>
  <si>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</si>
  <si>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</si>
  <si>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</si>
  <si>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</si>
  <si>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</si>
  <si>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</si>
  <si>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</si>
  <si>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</si>
  <si>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</si>
  <si>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</si>
  <si>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</si>
  <si>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</si>
  <si>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</si>
  <si>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</si>
  <si>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</si>
  <si>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</si>
  <si>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</si>
  <si>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</si>
  <si>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</si>
  <si>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</si>
  <si>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</si>
  <si>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</si>
  <si>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</si>
  <si>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</si>
  <si>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</si>
  <si>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</si>
  <si>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</si>
  <si>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</si>
  <si>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</si>
  <si>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</si>
  <si>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</si>
  <si>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</si>
  <si>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</si>
  <si>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</si>
  <si>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</si>
  <si>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</si>
  <si>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</si>
  <si>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</si>
  <si>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</si>
  <si>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</si>
  <si>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</si>
  <si>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</si>
  <si>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</si>
  <si>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</si>
  <si>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</si>
  <si>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</si>
  <si>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</si>
  <si>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</si>
  <si>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</si>
  <si>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</si>
  <si>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</si>
  <si>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</si>
  <si>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</si>
  <si>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</si>
  <si>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</si>
  <si>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</si>
  <si>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</si>
  <si>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</si>
  <si>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</si>
  <si>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</si>
  <si>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</si>
  <si>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</si>
  <si>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</si>
  <si>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</si>
  <si>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</si>
  <si>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</si>
  <si>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</si>
  <si>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</si>
  <si>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</si>
  <si>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</si>
  <si>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</si>
  <si>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</si>
  <si>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</si>
  <si>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</si>
  <si>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</si>
  <si>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</si>
  <si>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</si>
  <si>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</si>
  <si>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</si>
  <si>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</si>
  <si>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</si>
  <si>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</si>
  <si>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</si>
  <si>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</si>
  <si>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</si>
  <si>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</si>
  <si>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</si>
  <si>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</si>
  <si>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</si>
  <si>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</si>
  <si>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</si>
  <si>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</si>
  <si>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</si>
  <si>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</si>
  <si>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</si>
  <si>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</si>
  <si>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</si>
  <si>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</si>
  <si>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</si>
  <si>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</si>
  <si>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</si>
  <si>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</si>
  <si>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</si>
  <si>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</si>
  <si>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</si>
  <si>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</si>
  <si>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</si>
  <si>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</si>
  <si>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</si>
  <si>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</si>
  <si>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</si>
  <si>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</si>
  <si>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</si>
  <si>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</si>
  <si>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</si>
  <si>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</si>
  <si>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</si>
  <si>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</si>
  <si>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</si>
  <si>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</si>
  <si>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</si>
  <si>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</si>
  <si>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</si>
  <si>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</si>
  <si>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</si>
  <si>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</si>
  <si>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</si>
  <si>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</si>
  <si>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</si>
  <si>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</si>
  <si>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</si>
  <si>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</si>
  <si>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</si>
  <si>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</si>
  <si>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</si>
  <si>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</si>
  <si>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</si>
  <si>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</si>
  <si>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</si>
  <si>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</si>
  <si>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</si>
  <si>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</si>
  <si>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</si>
  <si>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</si>
  <si>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</si>
  <si>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</si>
  <si>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</si>
  <si>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</si>
  <si>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</si>
  <si>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</si>
  <si>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</si>
  <si>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</si>
  <si>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</si>
  <si>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</si>
  <si>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</si>
  <si>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</si>
  <si>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</si>
  <si>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</si>
  <si>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</si>
  <si>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</si>
  <si>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</si>
  <si>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</si>
  <si>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</si>
  <si>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</si>
  <si>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</si>
  <si>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</si>
  <si>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</si>
  <si>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</si>
  <si>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</si>
  <si>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</si>
  <si>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</si>
  <si>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</si>
  <si>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</si>
  <si>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</si>
  <si>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</si>
  <si>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</si>
  <si>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</si>
  <si>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</si>
  <si>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</si>
  <si>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</si>
  <si>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</si>
  <si>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</si>
  <si>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</si>
  <si>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</si>
  <si>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</si>
  <si>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</si>
  <si>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</si>
  <si>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</si>
  <si>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</si>
  <si>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</si>
  <si>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</si>
  <si>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</si>
  <si>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</si>
  <si>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</si>
  <si>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</si>
  <si>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</si>
  <si>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</si>
  <si>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</si>
  <si>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</si>
  <si>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</si>
  <si>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</si>
  <si>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</si>
  <si>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</si>
  <si>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</si>
  <si>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</si>
  <si>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</si>
  <si>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</si>
  <si>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</si>
  <si>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</si>
  <si>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</si>
  <si>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</si>
  <si>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</si>
  <si>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</si>
  <si>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</si>
  <si>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</si>
  <si>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</si>
  <si>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</si>
  <si>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</si>
  <si>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</si>
  <si>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</si>
  <si>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</si>
  <si>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</si>
  <si>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</si>
  <si>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</si>
  <si>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</si>
  <si>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</si>
  <si>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</si>
  <si>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</si>
  <si>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</si>
  <si>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</si>
  <si>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</si>
  <si>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</si>
  <si>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</si>
  <si>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</si>
  <si>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</si>
  <si>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</si>
  <si>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</si>
  <si>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</si>
  <si>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</si>
  <si>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</si>
  <si>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</si>
  <si>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</si>
  <si>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</si>
  <si>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</si>
  <si>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</si>
  <si>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</si>
  <si>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</si>
  <si>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</si>
  <si>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</si>
  <si>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</si>
  <si>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</si>
  <si>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</si>
  <si>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</si>
  <si>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</si>
  <si>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</si>
  <si>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</si>
  <si>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</si>
  <si>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</si>
  <si>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</si>
  <si>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</si>
  <si>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</si>
  <si>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</si>
  <si>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</si>
  <si>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</si>
  <si>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</si>
  <si>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</si>
  <si>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</si>
  <si>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</si>
  <si>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</si>
  <si>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</si>
  <si>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</si>
  <si>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</si>
  <si>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</si>
  <si>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</si>
  <si>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</si>
  <si>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</si>
  <si>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</si>
  <si>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</si>
  <si>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</si>
  <si>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</si>
  <si>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</si>
  <si>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</si>
  <si>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</si>
  <si>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</si>
  <si>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</si>
  <si>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</si>
  <si>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</si>
  <si>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</si>
  <si>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</si>
  <si>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</si>
  <si>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</si>
  <si>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</si>
  <si>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</si>
  <si>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</si>
  <si>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</si>
  <si>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</si>
  <si>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</si>
  <si>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</si>
  <si>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</si>
  <si>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</si>
  <si>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</si>
  <si>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</si>
  <si>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</si>
  <si>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</si>
  <si>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</si>
  <si>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</si>
  <si>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</si>
  <si>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</si>
  <si>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</si>
  <si>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</si>
  <si>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</si>
  <si>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</si>
  <si>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</si>
  <si>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</si>
  <si>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</si>
  <si>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</si>
  <si>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</si>
  <si>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</si>
  <si>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</si>
  <si>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</si>
  <si>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</si>
  <si>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</si>
  <si>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</si>
  <si>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</si>
  <si>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</si>
  <si>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</si>
  <si>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</si>
  <si>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</si>
  <si>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</si>
  <si>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</si>
  <si>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</si>
  <si>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</si>
  <si>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</si>
  <si>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</si>
  <si>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</si>
  <si>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</si>
  <si>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</si>
  <si>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</si>
  <si>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</si>
  <si>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</si>
  <si>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</si>
  <si>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</si>
  <si>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</si>
  <si>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</si>
  <si>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</si>
  <si>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</si>
  <si>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</si>
  <si>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</si>
  <si>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</si>
  <si>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</si>
  <si>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</si>
  <si>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</si>
  <si>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</si>
  <si>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</si>
  <si>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</si>
  <si>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</si>
  <si>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</si>
  <si>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</si>
  <si>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</si>
  <si>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</si>
  <si>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</si>
  <si>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</si>
  <si>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</si>
  <si>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</si>
  <si>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</si>
  <si>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</si>
  <si>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</si>
  <si>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</si>
  <si>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</si>
  <si>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</si>
  <si>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</si>
  <si>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</si>
  <si>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</si>
  <si>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</si>
  <si>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</si>
  <si>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</si>
  <si>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</si>
  <si>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</si>
  <si>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</si>
  <si>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</si>
  <si>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</si>
  <si>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</si>
  <si>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</si>
  <si>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</si>
  <si>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</si>
  <si>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</si>
  <si>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</si>
  <si>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</si>
  <si>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</si>
  <si>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</si>
  <si>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</si>
  <si>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</si>
  <si>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</si>
  <si>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</si>
  <si>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</si>
  <si>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</si>
  <si>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</si>
  <si>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</si>
  <si>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</si>
  <si>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</si>
  <si>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</si>
  <si>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</si>
  <si>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</si>
  <si>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</si>
  <si>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</si>
  <si>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</si>
  <si>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</si>
  <si>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</si>
  <si>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</si>
  <si>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</si>
  <si>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</si>
  <si>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</si>
  <si>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</si>
  <si>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</si>
  <si>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</si>
  <si>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</si>
  <si>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</si>
  <si>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</si>
  <si>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</si>
  <si>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</si>
  <si>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</si>
  <si>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</si>
  <si>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</si>
  <si>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</si>
  <si>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</si>
  <si>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</si>
  <si>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</si>
  <si>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</si>
  <si>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</si>
  <si>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</si>
  <si>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</si>
  <si>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</si>
  <si>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</si>
  <si>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</si>
  <si>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</si>
  <si>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</si>
  <si>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</si>
  <si>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</si>
  <si>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</si>
  <si>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</si>
  <si>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</si>
  <si>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</si>
  <si>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</si>
  <si>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</si>
  <si>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</si>
  <si>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</si>
  <si>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</si>
  <si>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</si>
  <si>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</si>
  <si>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</si>
  <si>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</si>
  <si>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</si>
  <si>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</si>
  <si>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</si>
  <si>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</si>
  <si>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</si>
  <si>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</si>
  <si>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</si>
  <si>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</si>
  <si>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</si>
  <si>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</si>
  <si>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</si>
  <si>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</si>
  <si>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</si>
  <si>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</si>
  <si>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</si>
  <si>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</si>
  <si>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</si>
  <si>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</si>
  <si>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</si>
  <si>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</si>
  <si>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</si>
  <si>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</si>
  <si>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</si>
  <si>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</si>
  <si>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</si>
  <si>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</si>
  <si>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</si>
  <si>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</si>
  <si>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</si>
  <si>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</si>
  <si>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</si>
  <si>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</si>
  <si>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</si>
  <si>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</si>
  <si>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</si>
  <si>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</si>
  <si>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</si>
  <si>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</si>
  <si>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</si>
  <si>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</si>
  <si>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</si>
  <si>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</si>
  <si>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</si>
  <si>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</si>
  <si>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</si>
  <si>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</si>
  <si>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</si>
  <si>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</si>
  <si>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</si>
  <si>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</si>
  <si>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</si>
  <si>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</si>
  <si>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</si>
  <si>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</si>
  <si>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</si>
  <si>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</si>
  <si>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</si>
  <si>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</si>
  <si>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</si>
  <si>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</si>
  <si>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</si>
  <si>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</si>
  <si>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</si>
  <si>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</si>
  <si>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</si>
  <si>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</si>
  <si>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</si>
  <si>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</si>
  <si>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</si>
  <si>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</si>
  <si>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</si>
  <si>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</si>
  <si>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</si>
  <si>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</si>
  <si>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</si>
  <si>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</si>
  <si>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</si>
  <si>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</si>
  <si>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</si>
  <si>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</si>
  <si>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</si>
  <si>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</si>
  <si>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</si>
  <si>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</si>
  <si>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</si>
  <si>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</si>
  <si>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</si>
  <si>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</si>
  <si>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</si>
  <si>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</si>
  <si>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</si>
  <si>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</si>
  <si>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</si>
  <si>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</si>
  <si>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</si>
  <si>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</si>
  <si>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</si>
  <si>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</si>
  <si>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</si>
  <si>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</si>
  <si>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</si>
  <si>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</si>
  <si>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</si>
  <si>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</si>
  <si>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</si>
  <si>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</si>
  <si>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</si>
  <si>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</si>
  <si>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</si>
  <si>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</si>
  <si>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</si>
  <si>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</si>
  <si>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</si>
  <si>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</si>
  <si>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</si>
  <si>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</si>
  <si>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</si>
  <si>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</si>
  <si>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</si>
  <si>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</si>
  <si>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</si>
  <si>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</si>
  <si>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</si>
  <si>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</si>
  <si>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</si>
  <si>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</si>
  <si>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</si>
  <si>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</si>
  <si>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</si>
  <si>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</si>
  <si>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</si>
  <si>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</si>
  <si>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</si>
  <si>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</si>
  <si>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</si>
  <si>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</si>
  <si>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</si>
  <si>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</si>
  <si>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</si>
  <si>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</si>
  <si>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</si>
  <si>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</si>
  <si>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</si>
  <si>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</si>
  <si>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</si>
  <si>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</si>
  <si>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</si>
  <si>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</si>
  <si>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</si>
  <si>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</si>
  <si>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</si>
  <si>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</si>
  <si>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</si>
  <si>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</si>
  <si>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</si>
  <si>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</si>
  <si>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</si>
  <si>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</si>
  <si>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</si>
  <si>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</si>
  <si>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</si>
  <si>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</si>
  <si>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</si>
  <si>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</si>
  <si>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</si>
  <si>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</si>
  <si>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</si>
  <si>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</si>
  <si>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</si>
  <si>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</si>
  <si>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</si>
  <si>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</si>
  <si>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</si>
  <si>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</si>
  <si>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</si>
  <si>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</si>
  <si>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</si>
  <si>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</si>
  <si>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</si>
  <si>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</si>
  <si>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</si>
  <si>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</si>
  <si>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</si>
  <si>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</si>
  <si>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</si>
  <si>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</si>
  <si>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</si>
  <si>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</si>
  <si>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</si>
  <si>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</si>
  <si>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</si>
  <si>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</si>
  <si>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</si>
  <si>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</si>
  <si>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</si>
  <si>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</si>
  <si>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</si>
  <si>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</si>
  <si>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</si>
  <si>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</si>
  <si>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</si>
  <si>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</si>
  <si>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</si>
  <si>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</si>
  <si>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</si>
  <si>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</si>
  <si>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</si>
  <si>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</si>
  <si>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</si>
  <si>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</si>
  <si>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</si>
  <si>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</si>
  <si>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</si>
  <si>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</si>
  <si>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</si>
  <si>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</si>
  <si>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</si>
  <si>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</si>
  <si>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</si>
  <si>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</si>
  <si>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</si>
  <si>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</si>
  <si>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</si>
  <si>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</si>
  <si>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</si>
  <si>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</si>
  <si>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</si>
  <si>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</si>
  <si>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</si>
  <si>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</si>
  <si>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</si>
  <si>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</si>
  <si>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</si>
  <si>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</si>
  <si>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</si>
  <si>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</si>
  <si>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</si>
  <si>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</si>
  <si>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</si>
  <si>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</si>
  <si>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</si>
  <si>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</si>
  <si>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</si>
  <si>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</si>
  <si>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</si>
  <si>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</si>
  <si>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</si>
  <si>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</si>
  <si>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</si>
  <si>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</si>
  <si>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</si>
  <si>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</si>
  <si>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</si>
  <si>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</si>
  <si>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</si>
  <si>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</si>
  <si>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</si>
  <si>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</si>
  <si>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</si>
  <si>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</si>
  <si>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</si>
  <si>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</si>
  <si>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</si>
  <si>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</si>
  <si>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</si>
  <si>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</si>
  <si>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</si>
  <si>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</si>
  <si>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</si>
  <si>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</si>
  <si>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</si>
  <si>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</si>
  <si>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</si>
  <si>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</si>
  <si>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</si>
  <si>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</si>
  <si>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</si>
  <si>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</si>
  <si>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</si>
  <si>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</si>
  <si>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</si>
  <si>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</si>
  <si>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</si>
  <si>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</si>
  <si>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</si>
  <si>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</si>
  <si>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</si>
  <si>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</si>
  <si>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</si>
  <si>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</si>
  <si>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</si>
  <si>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</si>
  <si>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</si>
  <si>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</si>
  <si>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</si>
  <si>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</si>
  <si>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</si>
  <si>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</si>
  <si>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</si>
  <si>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</si>
  <si>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</si>
  <si>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</si>
  <si>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</si>
  <si>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</si>
  <si>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</si>
  <si>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</si>
  <si>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</si>
  <si>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</si>
  <si>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</si>
  <si>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</si>
  <si>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</si>
  <si>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</si>
  <si>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</si>
  <si>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</si>
  <si>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</si>
  <si>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</si>
  <si>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</si>
  <si>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</si>
  <si>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</si>
  <si>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</si>
  <si>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</si>
  <si>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</si>
  <si>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</si>
  <si>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</si>
  <si>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</si>
  <si>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</si>
  <si>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</si>
  <si>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</si>
  <si>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</si>
  <si>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</si>
  <si>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</si>
  <si>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</si>
  <si>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</si>
  <si>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</si>
  <si>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</si>
  <si>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</si>
  <si>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</si>
  <si>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</si>
  <si>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</si>
  <si>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</si>
  <si>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</si>
  <si>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</si>
  <si>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</si>
  <si>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</si>
  <si>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</si>
  <si>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</si>
  <si>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</si>
  <si>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</si>
  <si>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</si>
  <si>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</si>
  <si>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</si>
  <si>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</si>
  <si>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</si>
  <si>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</si>
  <si>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</si>
  <si>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</si>
  <si>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</si>
  <si>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</si>
  <si>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</si>
  <si>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</si>
  <si>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</si>
  <si>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</si>
  <si>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</si>
  <si>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</si>
  <si>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</si>
  <si>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</si>
  <si>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</si>
  <si>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</si>
  <si>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</si>
  <si>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</si>
  <si>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</si>
  <si>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</si>
  <si>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</si>
  <si>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</si>
  <si>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</si>
  <si>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</si>
  <si>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</si>
  <si>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</si>
  <si>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</si>
  <si>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</si>
  <si>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</si>
  <si>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</si>
  <si>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</si>
  <si>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</si>
  <si>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</si>
  <si>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</si>
  <si>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</si>
  <si>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</si>
  <si>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</si>
  <si>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</si>
  <si>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</si>
  <si>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</si>
  <si>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</si>
  <si>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</si>
  <si>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</si>
  <si>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</si>
  <si>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</si>
  <si>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</si>
  <si>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</si>
  <si>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</si>
  <si>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</si>
  <si>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</si>
  <si>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</si>
  <si>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</si>
  <si>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</si>
  <si>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</si>
  <si>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</si>
  <si>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</si>
  <si>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</si>
  <si>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</si>
  <si>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</si>
  <si>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</si>
  <si>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</si>
  <si>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</si>
  <si>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</si>
  <si>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</si>
  <si>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</si>
  <si>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</si>
  <si>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</si>
  <si>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</si>
  <si>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</si>
  <si>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</si>
  <si>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</si>
  <si>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</si>
  <si>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</si>
  <si>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</si>
  <si>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</si>
  <si>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</si>
  <si>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</si>
  <si>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</si>
  <si>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</si>
  <si>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</si>
  <si>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</si>
  <si>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</si>
  <si>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</si>
  <si>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</si>
  <si>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</si>
  <si>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</si>
  <si>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</si>
  <si>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</si>
  <si>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</si>
  <si>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</si>
  <si>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</si>
  <si>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</si>
  <si>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</si>
  <si>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</si>
  <si>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</si>
  <si>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</si>
  <si>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</si>
  <si>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</si>
  <si>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</si>
  <si>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</si>
  <si>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</si>
  <si>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</si>
  <si>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</si>
  <si>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</si>
  <si>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</si>
  <si>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</si>
  <si>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</si>
  <si>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</si>
  <si>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</si>
  <si>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</si>
  <si>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</si>
  <si>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</si>
  <si>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</si>
  <si>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</si>
  <si>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</si>
  <si>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</si>
  <si>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</si>
  <si>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</si>
  <si>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</si>
  <si>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</si>
  <si>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</si>
  <si>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</si>
  <si>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</si>
  <si>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</si>
  <si>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</si>
  <si>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</si>
  <si>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</si>
  <si>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</si>
  <si>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</si>
  <si>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</si>
  <si>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</si>
  <si>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</si>
  <si>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</si>
  <si>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</si>
  <si>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</si>
  <si>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</si>
  <si>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</si>
  <si>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</si>
  <si>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</si>
  <si>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</si>
  <si>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</si>
  <si>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</si>
  <si>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</si>
  <si>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</si>
  <si>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</si>
  <si>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</si>
  <si>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</si>
  <si>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</si>
  <si>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</si>
  <si>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</si>
  <si>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</si>
  <si>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</si>
  <si>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</si>
  <si>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</si>
  <si>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</si>
  <si>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</si>
  <si>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</si>
  <si>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</si>
  <si>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</si>
  <si>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</si>
  <si>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</si>
  <si>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</si>
  <si>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</si>
  <si>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</si>
  <si>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</si>
  <si>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</si>
  <si>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</si>
  <si>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</si>
  <si>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</si>
  <si>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</si>
  <si>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</si>
  <si>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</si>
  <si>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</si>
  <si>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</si>
  <si>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</si>
  <si>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</si>
  <si>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</si>
  <si>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</si>
  <si>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</si>
  <si>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</si>
  <si>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</si>
  <si>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</si>
  <si>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</si>
  <si>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</si>
  <si>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</si>
  <si>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</si>
  <si>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</si>
  <si>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</si>
  <si>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</si>
  <si>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</si>
  <si>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</si>
  <si>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</si>
  <si>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</si>
  <si>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</si>
  <si>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</si>
  <si>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</si>
  <si>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</si>
  <si>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</si>
  <si>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</si>
  <si>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</si>
  <si>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</si>
  <si>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</si>
  <si>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</si>
  <si>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</si>
  <si>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</si>
  <si>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</si>
  <si>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</si>
  <si>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</si>
  <si>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</si>
  <si>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</si>
  <si>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</si>
  <si>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</si>
  <si>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</si>
  <si>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</si>
  <si>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</si>
  <si>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</si>
  <si>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</si>
  <si>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</si>
  <si>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</si>
  <si>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</si>
  <si>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</si>
  <si>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</si>
  <si>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</si>
  <si>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</si>
  <si>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</si>
  <si>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</si>
  <si>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</si>
  <si>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</si>
  <si>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</si>
  <si>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</si>
  <si>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</si>
  <si>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</si>
  <si>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</si>
  <si>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</si>
  <si>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</si>
  <si>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</si>
  <si>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</si>
  <si>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</si>
  <si>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</si>
  <si>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</si>
  <si>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</si>
  <si>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</si>
  <si>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</si>
  <si>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</si>
  <si>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</si>
  <si>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</si>
  <si>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</si>
  <si>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</si>
  <si>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</si>
  <si>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</si>
  <si>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</si>
  <si>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</si>
  <si>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</si>
  <si>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</si>
  <si>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</si>
  <si>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</si>
  <si>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</si>
  <si>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</si>
  <si>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</si>
  <si>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</si>
  <si>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</si>
  <si>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</si>
  <si>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</si>
  <si>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</si>
  <si>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</si>
  <si>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</si>
  <si>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</si>
  <si>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</si>
  <si>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</si>
  <si>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</si>
  <si>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</si>
  <si>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</si>
  <si>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</si>
  <si>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</si>
  <si>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</si>
  <si>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</si>
  <si>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</si>
  <si>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</si>
  <si>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</si>
  <si>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</si>
  <si>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</si>
  <si>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</si>
  <si>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</si>
  <si>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</si>
  <si>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</si>
  <si>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</si>
  <si>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</si>
  <si>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</si>
  <si>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</si>
  <si>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</si>
  <si>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</si>
  <si>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</si>
  <si>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</si>
  <si>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</si>
  <si>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</si>
  <si>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</si>
  <si>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</si>
  <si>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</si>
  <si>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</si>
  <si>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</si>
  <si>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</si>
  <si>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</si>
  <si>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</si>
  <si>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</si>
  <si>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</si>
  <si>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</si>
  <si>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</si>
  <si>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</si>
  <si>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</si>
  <si>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</si>
  <si>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</si>
  <si>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</si>
  <si>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</si>
  <si>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</si>
  <si>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</si>
  <si>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</si>
  <si>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</si>
  <si>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</si>
  <si>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</si>
  <si>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</si>
  <si>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</si>
  <si>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</si>
  <si>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</si>
  <si>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</si>
  <si>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</si>
  <si>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</si>
  <si>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</si>
  <si>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</si>
  <si>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</si>
  <si>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</si>
  <si>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</si>
  <si>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</si>
  <si>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</si>
  <si>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</si>
  <si>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</si>
  <si>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</si>
  <si>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</si>
  <si>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</si>
  <si>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</si>
  <si>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</si>
  <si>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</si>
  <si>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</si>
  <si>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</si>
  <si>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</si>
  <si>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</si>
  <si>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</si>
  <si>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</si>
  <si>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</si>
  <si>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</si>
  <si>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</si>
  <si>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</si>
  <si>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</si>
  <si>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</si>
  <si>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</si>
  <si>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</si>
  <si>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</si>
  <si>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</si>
  <si>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</si>
  <si>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</si>
  <si>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</si>
  <si>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</si>
  <si>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</si>
  <si>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</si>
  <si>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</si>
  <si>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</si>
  <si>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</si>
  <si>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</si>
  <si>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</si>
  <si>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</si>
  <si>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</si>
  <si>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</si>
  <si>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</si>
  <si>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</si>
  <si>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</si>
  <si>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</si>
  <si>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</si>
  <si>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</si>
  <si>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</si>
  <si>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</si>
  <si>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</si>
  <si>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</si>
  <si>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</si>
  <si>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</si>
  <si>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</si>
  <si>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</si>
  <si>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</si>
  <si>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</si>
  <si>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</si>
  <si>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</si>
  <si>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</si>
  <si>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</si>
  <si>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</si>
  <si>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</si>
  <si>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</si>
  <si>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</si>
  <si>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</si>
  <si>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</si>
  <si>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</si>
  <si>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</si>
  <si>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</si>
  <si>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</si>
  <si>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</si>
  <si>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</si>
  <si>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</si>
  <si>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</si>
  <si>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</si>
  <si>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</si>
  <si>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</si>
  <si>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</si>
  <si>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</si>
  <si>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</si>
  <si>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</si>
  <si>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</si>
  <si>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</si>
  <si>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</si>
  <si>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</si>
  <si>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</si>
  <si>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</si>
  <si>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</si>
  <si>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</si>
  <si>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</si>
  <si>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</si>
  <si>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</si>
  <si>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</si>
  <si>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</si>
  <si>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</si>
  <si>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</si>
  <si>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</si>
  <si>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</si>
  <si>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</si>
  <si>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</si>
  <si>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</si>
  <si>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</si>
  <si>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</si>
  <si>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</si>
  <si>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</si>
  <si>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</si>
  <si>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</si>
  <si>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</si>
  <si>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</si>
  <si>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</si>
  <si>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</si>
  <si>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</si>
  <si>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</si>
  <si>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</si>
  <si>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</si>
  <si>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</si>
  <si>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</si>
  <si>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</si>
  <si>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</si>
  <si>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</si>
  <si>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</si>
  <si>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</si>
  <si>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</si>
  <si>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</si>
  <si>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</si>
  <si>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</si>
  <si>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</si>
  <si>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</si>
  <si>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</si>
  <si>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</si>
  <si>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</si>
  <si>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</si>
  <si>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</si>
  <si>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</si>
  <si>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</si>
  <si>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</si>
  <si>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</si>
  <si>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</si>
  <si>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</si>
  <si>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</si>
  <si>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</si>
  <si>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</si>
  <si>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</si>
  <si>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</si>
  <si>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</si>
  <si>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</si>
  <si>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</si>
  <si>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</si>
  <si>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</si>
  <si>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</si>
  <si>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</si>
  <si>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</si>
  <si>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</si>
  <si>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</si>
  <si>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</si>
  <si>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</si>
  <si>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</si>
  <si>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</si>
  <si>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</si>
  <si>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</si>
  <si>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</si>
  <si>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</si>
  <si>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</si>
  <si>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</si>
  <si>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</si>
  <si>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</si>
  <si>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</si>
  <si>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</si>
  <si>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</si>
  <si>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</si>
  <si>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</si>
  <si>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</si>
  <si>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</si>
  <si>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</si>
  <si>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</si>
  <si>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</si>
  <si>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</si>
  <si>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</si>
  <si>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</si>
  <si>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</si>
  <si>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</si>
  <si>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</si>
  <si>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</si>
  <si>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</si>
  <si>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</si>
  <si>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</si>
  <si>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</si>
  <si>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</si>
  <si>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</si>
  <si>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</si>
  <si>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</si>
  <si>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</si>
  <si>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</si>
  <si>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</si>
  <si>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</si>
  <si>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</si>
  <si>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</si>
  <si>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</si>
  <si>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</si>
  <si>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</si>
  <si>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</si>
  <si>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</si>
  <si>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</si>
  <si>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</si>
  <si>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</si>
  <si>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</si>
  <si>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</si>
  <si>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</si>
  <si>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</si>
  <si>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</si>
  <si>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</si>
  <si>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</si>
  <si>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</si>
  <si>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</si>
  <si>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</si>
  <si>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</si>
  <si>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</si>
  <si>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</si>
  <si>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</si>
  <si>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</si>
  <si>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</si>
  <si>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</si>
  <si>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</si>
  <si>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</si>
  <si>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</si>
  <si>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</si>
  <si>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</si>
  <si>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</si>
  <si>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</si>
  <si>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</si>
  <si>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</si>
  <si>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</si>
  <si>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</si>
  <si>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</si>
  <si>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</si>
  <si>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</si>
  <si>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</si>
  <si>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</si>
  <si>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</si>
  <si>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</si>
  <si>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</si>
  <si>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</si>
  <si>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</si>
  <si>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</si>
  <si>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</si>
  <si>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</si>
  <si>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</si>
  <si>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</si>
  <si>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</si>
  <si>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</si>
  <si>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</si>
  <si>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</si>
  <si>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</si>
  <si>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</si>
  <si>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</si>
  <si>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</si>
  <si>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</si>
  <si>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</si>
  <si>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</si>
  <si>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</si>
  <si>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</si>
  <si>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</si>
  <si>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</si>
  <si>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</si>
  <si>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</si>
  <si>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</si>
  <si>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</si>
  <si>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</si>
  <si>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</si>
  <si>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</si>
  <si>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</si>
  <si>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</si>
  <si>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</si>
  <si>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</si>
  <si>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</si>
  <si>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</si>
  <si>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</si>
  <si>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</si>
  <si>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</si>
  <si>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</si>
  <si>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</si>
  <si>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</si>
  <si>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</si>
  <si>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</si>
  <si>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</si>
  <si>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</si>
  <si>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</si>
  <si>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</si>
  <si>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</si>
  <si>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</si>
  <si>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</si>
  <si>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</si>
  <si>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</si>
  <si>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</si>
  <si>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</si>
  <si>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</si>
  <si>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</si>
  <si>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</si>
  <si>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</si>
  <si>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</si>
  <si>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</si>
  <si>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</si>
  <si>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</si>
  <si>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</si>
  <si>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</si>
  <si>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</si>
  <si>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</si>
  <si>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</si>
  <si>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</si>
  <si>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</si>
  <si>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</si>
  <si>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</si>
  <si>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</si>
  <si>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</si>
  <si>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</si>
  <si>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</si>
  <si>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</si>
  <si>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</si>
  <si>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</si>
  <si>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</si>
  <si>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</si>
  <si>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</si>
  <si>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</si>
  <si>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</si>
  <si>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</si>
  <si>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</si>
  <si>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</si>
  <si>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</si>
  <si>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</si>
  <si>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</si>
  <si>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</si>
  <si>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</si>
  <si>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</si>
  <si>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</si>
  <si>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</si>
  <si>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</si>
  <si>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</si>
  <si>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</si>
  <si>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</si>
  <si>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</si>
  <si>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</si>
  <si>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</si>
  <si>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</si>
  <si>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</si>
  <si>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</si>
  <si>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</si>
  <si>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</si>
  <si>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</si>
  <si>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</si>
  <si>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</si>
  <si>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</si>
  <si>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</si>
  <si>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</si>
  <si>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</si>
  <si>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</si>
  <si>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</si>
  <si>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</si>
  <si>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</si>
  <si>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</si>
  <si>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</si>
  <si>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</si>
  <si>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</si>
  <si>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</si>
  <si>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</si>
  <si>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</si>
  <si>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</si>
  <si>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</si>
  <si>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</si>
  <si>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</si>
  <si>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</si>
  <si>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</si>
  <si>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</si>
  <si>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</si>
  <si>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</si>
  <si>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</si>
  <si>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</si>
  <si>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</si>
  <si>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</si>
  <si>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</si>
  <si>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</si>
  <si>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</si>
  <si>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</si>
  <si>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</si>
  <si>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</si>
  <si>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</si>
  <si>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</si>
  <si>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</si>
  <si>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</si>
  <si>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</si>
  <si>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</si>
  <si>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</si>
  <si>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</si>
  <si>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</si>
  <si>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</si>
  <si>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</si>
  <si>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</si>
  <si>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</si>
  <si>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</si>
  <si>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</si>
  <si>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</si>
  <si>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</si>
  <si>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</si>
  <si>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</si>
  <si>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</si>
  <si>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</si>
  <si>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</si>
  <si>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</si>
  <si>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</si>
  <si>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</si>
  <si>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</si>
  <si>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</si>
  <si>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</si>
  <si>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</si>
  <si>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</si>
  <si>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</si>
  <si>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</si>
  <si>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</si>
  <si>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</si>
  <si>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</si>
  <si>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</si>
  <si>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</si>
  <si>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</si>
  <si>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</si>
  <si>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</si>
  <si>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</si>
  <si>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</si>
  <si>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</si>
  <si>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</si>
  <si>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</si>
  <si>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</si>
  <si>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</si>
  <si>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</si>
  <si>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</si>
  <si>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</si>
  <si>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</si>
  <si>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</si>
  <si>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</si>
  <si>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</si>
  <si>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</si>
  <si>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</si>
  <si>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</si>
  <si>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</si>
  <si>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</si>
  <si>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</si>
  <si>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</si>
  <si>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</si>
  <si>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</si>
  <si>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</si>
  <si>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</si>
  <si>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</si>
  <si>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</si>
  <si>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</si>
  <si>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</si>
  <si>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</si>
  <si>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</si>
  <si>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</si>
  <si>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</si>
  <si>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</si>
  <si>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</si>
  <si>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</si>
  <si>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</si>
  <si>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</si>
  <si>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</si>
  <si>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</si>
  <si>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</si>
  <si>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</si>
  <si>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</si>
  <si>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</si>
  <si>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</si>
  <si>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</si>
  <si>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</si>
  <si>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</si>
  <si>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</si>
  <si>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</si>
  <si>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</si>
  <si>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</si>
  <si>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</si>
  <si>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</si>
  <si>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</si>
  <si>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</si>
  <si>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</si>
  <si>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</si>
  <si>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</si>
  <si>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</si>
  <si>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</si>
  <si>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</si>
  <si>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</si>
  <si>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</si>
  <si>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</si>
  <si>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</si>
  <si>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</si>
  <si>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</si>
  <si>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</si>
  <si>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</si>
  <si>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</si>
  <si>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</si>
  <si>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</si>
  <si>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</si>
  <si>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</si>
  <si>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</si>
  <si>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</si>
  <si>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</si>
  <si>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</si>
  <si>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</si>
  <si>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</si>
  <si>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</si>
  <si>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</si>
  <si>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</si>
  <si>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</si>
  <si>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</si>
  <si>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</si>
  <si>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</si>
  <si>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</si>
  <si>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</si>
  <si>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</si>
  <si>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</si>
  <si>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</si>
  <si>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</si>
  <si>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</si>
  <si>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</si>
  <si>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</si>
  <si>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</si>
  <si>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</si>
  <si>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</si>
  <si>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</si>
  <si>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</si>
  <si>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</si>
  <si>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</si>
  <si>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</si>
  <si>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</si>
  <si>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</si>
  <si>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</si>
  <si>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</si>
  <si>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</si>
  <si>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</si>
  <si>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</si>
  <si>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</si>
  <si>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</si>
  <si>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</si>
  <si>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</si>
  <si>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</si>
  <si>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</si>
  <si>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</si>
  <si>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</si>
  <si>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</si>
  <si>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</si>
  <si>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</si>
  <si>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</si>
  <si>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</si>
  <si>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</si>
  <si>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</si>
  <si>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</si>
  <si>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</si>
  <si>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</si>
  <si>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</si>
  <si>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</si>
  <si>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</si>
  <si>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</si>
  <si>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</si>
  <si>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</si>
  <si>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</si>
  <si>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</si>
  <si>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</si>
  <si>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</si>
  <si>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</si>
  <si>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</si>
  <si>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</si>
  <si>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</si>
  <si>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</si>
  <si>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</si>
  <si>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</si>
  <si>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</si>
  <si>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</si>
  <si>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</si>
  <si>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</si>
  <si>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</si>
  <si>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</si>
  <si>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</si>
  <si>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</si>
  <si>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</si>
  <si>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</si>
  <si>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</si>
  <si>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</si>
  <si>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</si>
  <si>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</si>
  <si>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</si>
  <si>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</si>
  <si>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</si>
  <si>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</si>
  <si>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</si>
  <si>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</si>
  <si>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</si>
  <si>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</si>
  <si>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</si>
  <si>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</si>
  <si>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</si>
  <si>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</si>
  <si>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</si>
  <si>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</si>
  <si>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</si>
  <si>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</si>
  <si>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</si>
  <si>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</si>
  <si>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</si>
  <si>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</si>
  <si>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</si>
  <si>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</si>
  <si>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</si>
  <si>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</si>
  <si>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</si>
  <si>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</si>
  <si>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</si>
  <si>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</si>
  <si>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</si>
  <si>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</si>
  <si>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</si>
  <si>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</si>
  <si>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</si>
  <si>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</si>
  <si>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</si>
  <si>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</si>
  <si>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</si>
  <si>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</si>
  <si>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</si>
  <si>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</si>
  <si>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</si>
  <si>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</si>
  <si>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</si>
  <si>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</si>
  <si>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</si>
  <si>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</si>
  <si>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</si>
  <si>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</si>
  <si>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</si>
  <si>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</si>
  <si>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</si>
  <si>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</si>
  <si>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</si>
  <si>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</si>
  <si>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</si>
  <si>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</si>
  <si>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</si>
  <si>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</si>
  <si>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</si>
  <si>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</si>
  <si>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</si>
  <si>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</si>
  <si>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</si>
  <si>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</si>
  <si>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</si>
  <si>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</si>
  <si>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</si>
  <si>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</si>
  <si>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</si>
  <si>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</si>
  <si>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</si>
  <si>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</si>
  <si>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</si>
  <si>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</si>
  <si>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</si>
  <si>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</si>
  <si>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</si>
  <si>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</si>
  <si>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</si>
  <si>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</si>
  <si>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</si>
  <si>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</si>
  <si>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</si>
  <si>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</si>
  <si>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</si>
  <si>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</si>
  <si>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</si>
  <si>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</si>
  <si>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</si>
  <si>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</si>
  <si>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</si>
  <si>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</si>
  <si>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</si>
  <si>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</si>
  <si>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</si>
  <si>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</si>
  <si>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</si>
  <si>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</si>
  <si>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</si>
  <si>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</si>
  <si>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</si>
  <si>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</si>
  <si>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</si>
  <si>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</si>
  <si>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</si>
  <si>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</si>
  <si>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</si>
  <si>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</si>
  <si>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</si>
  <si>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</si>
  <si>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</si>
  <si>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</si>
  <si>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</si>
  <si>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</si>
  <si>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</si>
  <si>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</si>
  <si>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</si>
  <si>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</si>
  <si>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</si>
  <si>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</si>
  <si>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</si>
  <si>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</si>
  <si>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</si>
  <si>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</si>
  <si>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</si>
  <si>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</si>
  <si>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</si>
  <si>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</si>
  <si>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</si>
  <si>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</si>
  <si>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</si>
  <si>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</si>
  <si>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</si>
  <si>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</si>
  <si>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</si>
  <si>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</si>
  <si>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</si>
  <si>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</si>
  <si>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</si>
  <si>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</si>
  <si>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</si>
  <si>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</si>
  <si>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</si>
  <si>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</si>
  <si>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</si>
  <si>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</si>
  <si>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</si>
  <si>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</si>
  <si>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</si>
  <si>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</si>
  <si>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</si>
  <si>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</si>
  <si>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</si>
  <si>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</si>
  <si>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</si>
  <si>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</si>
  <si>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</si>
  <si>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</si>
  <si>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</si>
  <si>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</si>
  <si>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</si>
  <si>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</si>
  <si>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</si>
  <si>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</si>
  <si>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</si>
  <si>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</si>
  <si>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</si>
  <si>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</si>
  <si>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</si>
  <si>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</si>
  <si>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</si>
  <si>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</si>
  <si>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</si>
  <si>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</si>
  <si>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</si>
  <si>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</si>
  <si>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</si>
  <si>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</si>
  <si>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</si>
  <si>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</si>
  <si>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</si>
  <si>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</si>
  <si>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</si>
  <si>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</si>
  <si>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</si>
  <si>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</si>
  <si>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</si>
  <si>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</si>
  <si>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</si>
  <si>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</si>
  <si>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</si>
  <si>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</si>
  <si>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</si>
  <si>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</si>
  <si>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</si>
  <si>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</si>
  <si>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</si>
  <si>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</si>
  <si>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</si>
  <si>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</si>
  <si>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</si>
  <si>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</si>
  <si>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</si>
  <si>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</si>
  <si>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</si>
  <si>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</si>
  <si>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</si>
  <si>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</si>
  <si>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</si>
  <si>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</si>
  <si>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</si>
  <si>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</si>
  <si>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</si>
  <si>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</si>
  <si>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</si>
  <si>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</si>
  <si>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</si>
  <si>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</si>
  <si>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</si>
  <si>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</si>
  <si>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</si>
  <si>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</si>
  <si>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</si>
  <si>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</si>
  <si>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</si>
  <si>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</si>
  <si>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</si>
  <si>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</si>
  <si>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</si>
  <si>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</si>
  <si>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</si>
  <si>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</si>
  <si>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</si>
  <si>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</si>
  <si>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</si>
  <si>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</si>
  <si>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</si>
  <si>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</si>
  <si>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</si>
  <si>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</si>
  <si>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</si>
  <si>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</si>
  <si>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</si>
  <si>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</si>
  <si>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</si>
  <si>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</si>
  <si>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</si>
  <si>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</si>
  <si>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</si>
  <si>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</si>
  <si>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</si>
  <si>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</si>
  <si>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</si>
  <si>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</si>
  <si>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</si>
  <si>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</si>
  <si>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</si>
  <si>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</si>
  <si>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</si>
  <si>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</si>
  <si>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</si>
  <si>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</si>
  <si>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</si>
  <si>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</si>
  <si>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</si>
  <si>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</si>
  <si>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</si>
  <si>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</si>
  <si>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</si>
  <si>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</si>
  <si>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</si>
  <si>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</si>
  <si>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</si>
  <si>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</si>
  <si>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</si>
  <si>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</si>
  <si>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</si>
  <si>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</si>
  <si>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</si>
  <si>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</si>
  <si>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</si>
  <si>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</si>
  <si>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</si>
  <si>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</si>
  <si>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</si>
  <si>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</si>
  <si>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</si>
  <si>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</si>
  <si>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</si>
  <si>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</si>
  <si>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</si>
  <si>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</si>
  <si>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</si>
  <si>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</si>
  <si>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</si>
  <si>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</si>
  <si>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</si>
  <si>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</si>
  <si>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</si>
  <si>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</si>
  <si>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</si>
  <si>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</si>
  <si>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</si>
  <si>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</si>
  <si>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</si>
  <si>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</si>
  <si>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</si>
  <si>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</si>
  <si>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</si>
  <si>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</si>
  <si>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</si>
  <si>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</si>
  <si>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</si>
  <si>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</si>
  <si>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</si>
  <si>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</si>
  <si>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</si>
  <si>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</si>
  <si>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</si>
  <si>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</si>
  <si>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</si>
  <si>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</si>
  <si>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</si>
  <si>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</si>
  <si>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</si>
  <si>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</si>
  <si>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</si>
  <si>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</si>
  <si>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</si>
  <si>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</si>
  <si>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</si>
  <si>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</si>
  <si>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</si>
  <si>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</si>
  <si>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</si>
  <si>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</si>
  <si>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</si>
  <si>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</si>
  <si>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</si>
  <si>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</si>
  <si>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</si>
  <si>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</si>
  <si>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</si>
  <si>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</si>
  <si>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</si>
  <si>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</si>
  <si>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</si>
  <si>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</si>
  <si>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</si>
  <si>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</si>
  <si>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</si>
  <si>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</si>
  <si>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</si>
  <si>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</si>
  <si>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</si>
  <si>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</si>
  <si>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</si>
  <si>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</si>
  <si>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</si>
  <si>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</si>
  <si>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</si>
  <si>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</si>
  <si>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</si>
  <si>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</si>
  <si>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</si>
  <si>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</si>
  <si>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</si>
  <si>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</si>
  <si>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</si>
  <si>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</si>
  <si>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</si>
  <si>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</si>
  <si>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</si>
  <si>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</si>
  <si>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</si>
  <si>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</si>
  <si>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</si>
  <si>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</si>
  <si>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</si>
  <si>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</si>
  <si>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</si>
  <si>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</si>
  <si>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</si>
  <si>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</si>
  <si>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</si>
  <si>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</si>
  <si>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</si>
  <si>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</si>
  <si>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</si>
  <si>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</si>
  <si>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</si>
  <si>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</si>
  <si>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</si>
  <si>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</si>
  <si>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</si>
  <si>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</si>
  <si>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</si>
  <si>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</si>
  <si>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</si>
  <si>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</si>
  <si>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</si>
  <si>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</si>
  <si>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</si>
  <si>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</si>
  <si>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</si>
  <si>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</si>
  <si>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</si>
  <si>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</si>
  <si>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</si>
  <si>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</si>
  <si>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</si>
  <si>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</si>
  <si>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</si>
  <si>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</si>
  <si>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</si>
  <si>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</si>
  <si>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</si>
  <si>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</si>
  <si>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</si>
  <si>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</si>
  <si>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</si>
  <si>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</si>
  <si>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</si>
  <si>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</si>
  <si>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</si>
  <si>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</si>
  <si>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</si>
  <si>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</si>
  <si>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</si>
  <si>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</si>
  <si>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</si>
  <si>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</si>
  <si>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</si>
  <si>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</si>
  <si>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</si>
  <si>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</si>
  <si>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</si>
  <si>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</si>
  <si>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</si>
  <si>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</si>
  <si>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</si>
  <si>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</si>
  <si>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</si>
  <si>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</si>
  <si>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</si>
  <si>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</si>
  <si>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</si>
  <si>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</si>
  <si>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</si>
  <si>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</si>
  <si>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</si>
  <si>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</si>
  <si>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</si>
  <si>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</si>
  <si>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</si>
  <si>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</si>
  <si>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</si>
  <si>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</si>
  <si>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</si>
  <si>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</si>
  <si>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</si>
  <si>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</si>
  <si>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</si>
  <si>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</si>
  <si>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</si>
  <si>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</si>
  <si>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</si>
  <si>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</si>
  <si>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</si>
  <si>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</si>
  <si>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</si>
  <si>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</si>
  <si>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</si>
  <si>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</si>
  <si>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</si>
  <si>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</si>
  <si>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</si>
  <si>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</si>
  <si>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</si>
  <si>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</si>
  <si>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</si>
  <si>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</si>
  <si>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</si>
  <si>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</si>
  <si>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</si>
  <si>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</si>
  <si>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</si>
  <si>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</si>
  <si>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</si>
  <si>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</si>
  <si>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</si>
  <si>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</si>
  <si>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</si>
  <si>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</si>
  <si>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</si>
  <si>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</si>
  <si>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</si>
  <si>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</si>
  <si>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</si>
  <si>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</si>
  <si>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</si>
  <si>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</si>
  <si>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</si>
  <si>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</si>
  <si>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</si>
  <si>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</si>
  <si>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</si>
  <si>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</si>
  <si>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</si>
  <si>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</si>
  <si>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</si>
  <si>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</si>
  <si>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</si>
  <si>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</si>
  <si>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</si>
  <si>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</si>
  <si>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</si>
  <si>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</si>
  <si>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</si>
  <si>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</si>
  <si>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</si>
  <si>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</si>
  <si>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</si>
  <si>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</si>
  <si>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</si>
  <si>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</si>
  <si>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</si>
  <si>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</si>
  <si>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</si>
  <si>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</si>
  <si>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</si>
  <si>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</si>
  <si>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</si>
  <si>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</si>
  <si>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</si>
  <si>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</si>
  <si>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</si>
  <si>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</si>
  <si>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</si>
  <si>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</si>
  <si>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</si>
  <si>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</si>
  <si>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</si>
  <si>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</si>
  <si>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</si>
  <si>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</si>
  <si>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</si>
  <si>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</si>
  <si>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</si>
  <si>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</si>
  <si>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</si>
  <si>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</si>
  <si>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</si>
  <si>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</si>
  <si>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</si>
  <si>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</si>
  <si>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</si>
  <si>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</si>
  <si>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</si>
  <si>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</si>
  <si>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</si>
  <si>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</si>
  <si>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</si>
  <si>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</si>
  <si>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</si>
  <si>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</si>
  <si>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</si>
  <si>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</si>
  <si>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</si>
  <si>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</si>
  <si>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</si>
  <si>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</si>
  <si>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</si>
  <si>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</si>
  <si>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</si>
  <si>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</si>
  <si>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</si>
  <si>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</si>
  <si>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</si>
  <si>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</si>
  <si>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</si>
  <si>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</si>
  <si>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</si>
  <si>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</si>
  <si>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</si>
  <si>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</si>
  <si>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</si>
  <si>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</si>
  <si>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</si>
  <si>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</si>
  <si>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</si>
  <si>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</si>
  <si>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</si>
  <si>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</si>
  <si>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</si>
  <si>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</si>
  <si>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</si>
  <si>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</si>
  <si>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</si>
  <si>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</si>
  <si>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</si>
  <si>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</si>
  <si>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</si>
  <si>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</si>
  <si>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</si>
  <si>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</si>
  <si>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</si>
  <si>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</si>
  <si>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</si>
  <si>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</si>
  <si>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</si>
  <si>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</si>
  <si>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</si>
  <si>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</si>
  <si>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</si>
  <si>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</si>
  <si>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</si>
  <si>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</si>
  <si>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</si>
  <si>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</si>
  <si>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</si>
  <si>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</si>
  <si>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</si>
  <si>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</si>
  <si>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</si>
  <si>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</si>
  <si>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</si>
  <si>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</si>
  <si>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</si>
  <si>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</si>
  <si>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</si>
  <si>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</si>
  <si>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</si>
  <si>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</si>
  <si>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</si>
  <si>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</si>
  <si>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</si>
  <si>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</si>
  <si>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</si>
  <si>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</si>
  <si>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</si>
  <si>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</si>
  <si>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</si>
  <si>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</si>
  <si>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</si>
  <si>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</si>
  <si>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</si>
  <si>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</si>
  <si>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</si>
  <si>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</si>
  <si>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</si>
  <si>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</si>
  <si>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</si>
  <si>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</si>
  <si>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</si>
  <si>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</si>
  <si>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</si>
  <si>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</si>
  <si>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</si>
  <si>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</si>
  <si>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</si>
  <si>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</si>
  <si>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</si>
  <si>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</si>
  <si>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</si>
  <si>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</si>
  <si>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</si>
  <si>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</si>
  <si>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</si>
  <si>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</si>
  <si>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</si>
  <si>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</si>
  <si>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</si>
  <si>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</si>
  <si>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</si>
  <si>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</si>
  <si>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</si>
  <si>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</si>
  <si>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</si>
  <si>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</si>
  <si>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</si>
  <si>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</si>
  <si>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</si>
  <si>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</si>
  <si>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</si>
  <si>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</si>
  <si>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</si>
  <si>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</si>
  <si>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</si>
  <si>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</si>
  <si>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</si>
  <si>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</si>
  <si>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</si>
  <si>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</si>
  <si>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</si>
  <si>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</si>
  <si>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</si>
  <si>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</si>
  <si>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</si>
  <si>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</si>
  <si>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</si>
  <si>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</si>
  <si>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</si>
  <si>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</si>
  <si>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</si>
  <si>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</si>
  <si>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</si>
  <si>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</si>
  <si>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</si>
  <si>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</si>
  <si>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</si>
  <si>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</si>
  <si>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</si>
  <si>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</si>
  <si>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</si>
  <si>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</si>
  <si>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</si>
  <si>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</si>
  <si>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</si>
  <si>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</si>
  <si>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</si>
  <si>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</si>
  <si>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</si>
  <si>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</si>
  <si>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</si>
  <si>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</si>
  <si>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</si>
  <si>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</si>
  <si>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</si>
  <si>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</si>
  <si>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</si>
  <si>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</si>
  <si>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</si>
  <si>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</si>
  <si>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</si>
  <si>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</si>
  <si>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</si>
  <si>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</si>
  <si>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</si>
  <si>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</si>
  <si>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</si>
  <si>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</si>
  <si>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</si>
  <si>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</si>
  <si>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</si>
  <si>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</si>
  <si>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</si>
  <si>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</si>
  <si>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</si>
  <si>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</si>
  <si>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</si>
  <si>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</si>
  <si>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</si>
  <si>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</si>
  <si>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</si>
  <si>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</si>
  <si>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</si>
  <si>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</si>
  <si>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</si>
  <si>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</si>
  <si>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</si>
  <si>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</si>
  <si>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</si>
  <si>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</si>
  <si>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</si>
  <si>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</si>
  <si>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</si>
  <si>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</si>
  <si>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</si>
  <si>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</si>
  <si>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</si>
  <si>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</si>
  <si>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</si>
  <si>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</si>
  <si>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</si>
  <si>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</si>
  <si>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</si>
  <si>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</si>
  <si>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</si>
  <si>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</si>
  <si>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</si>
  <si>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</si>
  <si>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</si>
  <si>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</si>
  <si>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</si>
  <si>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</si>
  <si>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</si>
  <si>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</si>
  <si>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</si>
  <si>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</si>
  <si>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</si>
  <si>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</si>
  <si>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</si>
  <si>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</si>
  <si>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</si>
  <si>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</si>
  <si>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</si>
  <si>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</si>
  <si>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</si>
  <si>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</si>
  <si>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</si>
  <si>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</si>
  <si>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</si>
  <si>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</si>
  <si>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</si>
  <si>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</si>
  <si>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</si>
  <si>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</si>
  <si>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</si>
  <si>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</si>
  <si>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</si>
  <si>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</si>
  <si>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</si>
  <si>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</si>
  <si>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</si>
  <si>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</si>
  <si>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</si>
  <si>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</si>
  <si>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</si>
  <si>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</si>
  <si>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</si>
  <si>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</si>
  <si>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</si>
  <si>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</si>
  <si>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</si>
  <si>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</si>
  <si>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</si>
  <si>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</si>
  <si>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</si>
  <si>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</si>
  <si>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</si>
  <si>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</si>
  <si>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</si>
  <si>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</si>
  <si>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</si>
  <si>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</si>
  <si>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</si>
  <si>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</si>
  <si>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</si>
  <si>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</si>
  <si>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</si>
  <si>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</si>
  <si>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</si>
  <si>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</si>
  <si>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</si>
  <si>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</si>
  <si>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</si>
  <si>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</si>
  <si>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</si>
  <si>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</si>
  <si>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</si>
  <si>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</si>
  <si>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</si>
  <si>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</si>
  <si>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</si>
  <si>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</si>
  <si>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</si>
  <si>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</si>
  <si>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</si>
  <si>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</si>
  <si>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</si>
  <si>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</si>
  <si>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</si>
  <si>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</si>
  <si>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</si>
  <si>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</si>
  <si>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</si>
  <si>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</si>
  <si>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</si>
  <si>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</si>
  <si>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</si>
  <si>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</si>
  <si>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</si>
  <si>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</si>
  <si>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</si>
  <si>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</si>
  <si>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</si>
  <si>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</si>
  <si>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</si>
  <si>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</si>
  <si>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</si>
  <si>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</si>
  <si>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</si>
  <si>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</si>
  <si>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</si>
  <si>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</si>
  <si>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</si>
  <si>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</si>
  <si>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</si>
  <si>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</si>
  <si>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</si>
  <si>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</si>
  <si>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</si>
  <si>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</si>
  <si>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</si>
  <si>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</si>
  <si>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</si>
  <si>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</si>
  <si>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</si>
  <si>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</si>
  <si>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</si>
  <si>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</si>
  <si>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</si>
  <si>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</si>
  <si>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</si>
  <si>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</si>
  <si>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</si>
  <si>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</si>
  <si>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</si>
  <si>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</si>
  <si>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</si>
  <si>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</si>
  <si>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</si>
  <si>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</si>
  <si>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</si>
  <si>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</si>
  <si>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</si>
  <si>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</si>
  <si>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</si>
  <si>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</si>
  <si>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</si>
  <si>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</si>
  <si>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</si>
  <si>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</si>
  <si>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</si>
  <si>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</si>
  <si>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</si>
  <si>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</si>
  <si>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</si>
  <si>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</si>
  <si>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</si>
  <si>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</si>
  <si>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</si>
  <si>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</si>
  <si>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</si>
  <si>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</si>
  <si>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</si>
  <si>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</si>
  <si>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</si>
  <si>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</si>
  <si>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</si>
  <si>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</si>
  <si>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</si>
  <si>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</si>
  <si>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</si>
  <si>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</si>
  <si>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</si>
  <si>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</si>
  <si>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</si>
  <si>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</si>
  <si>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</si>
  <si>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</si>
  <si>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</si>
  <si>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</si>
  <si>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</si>
  <si>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</si>
  <si>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</si>
  <si>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</si>
  <si>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</si>
  <si>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</si>
  <si>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</si>
  <si>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</si>
  <si>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</si>
  <si>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</si>
  <si>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</si>
  <si>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</si>
  <si>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</si>
  <si>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</si>
  <si>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</si>
  <si>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</si>
  <si>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</si>
  <si>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</si>
  <si>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</si>
  <si>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</si>
  <si>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</si>
  <si>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</si>
  <si>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</si>
  <si>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</si>
  <si>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</si>
  <si>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</si>
  <si>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</si>
  <si>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</si>
  <si>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</si>
  <si>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</si>
  <si>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</si>
  <si>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</si>
  <si>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</si>
  <si>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</si>
  <si>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</si>
  <si>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</si>
  <si>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</si>
  <si>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</si>
  <si>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</si>
  <si>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</si>
  <si>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</si>
  <si>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</si>
  <si>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</si>
  <si>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</si>
  <si>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</si>
  <si>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</si>
  <si>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</si>
  <si>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</si>
  <si>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</si>
  <si>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</si>
  <si>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</si>
  <si>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</si>
  <si>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</si>
  <si>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</si>
  <si>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</si>
  <si>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</si>
  <si>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</si>
  <si>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</si>
  <si>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</si>
  <si>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</si>
  <si>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</si>
  <si>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</si>
  <si>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</si>
  <si>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</si>
  <si>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</si>
  <si>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</si>
  <si>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</si>
  <si>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</si>
  <si>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</si>
  <si>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</si>
  <si>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</si>
  <si>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</si>
  <si>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</si>
  <si>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</si>
  <si>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</si>
  <si>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</si>
  <si>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</si>
  <si>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</si>
  <si>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</si>
  <si>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</si>
  <si>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</si>
  <si>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</si>
  <si>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</si>
  <si>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</si>
  <si>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</si>
  <si>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</si>
  <si>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</si>
  <si>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</si>
  <si>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</si>
  <si>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</si>
  <si>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</si>
  <si>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</si>
  <si>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</si>
  <si>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</si>
  <si>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</si>
  <si>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</si>
  <si>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</si>
  <si>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</si>
  <si>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</si>
  <si>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</si>
  <si>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</si>
  <si>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</si>
  <si>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</si>
  <si>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</si>
  <si>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</si>
  <si>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</si>
  <si>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</si>
  <si>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</si>
  <si>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</si>
  <si>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</si>
  <si>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</si>
  <si>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</si>
  <si>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</si>
  <si>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</si>
  <si>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</si>
  <si>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</si>
  <si>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</si>
  <si>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</si>
  <si>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</si>
  <si>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</si>
  <si>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</si>
  <si>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</si>
  <si>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</si>
  <si>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</si>
  <si>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</si>
  <si>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</si>
  <si>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</si>
  <si>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</si>
  <si>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</si>
  <si>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</si>
  <si>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</si>
  <si>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</si>
  <si>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</si>
  <si>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</si>
  <si>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</si>
  <si>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</si>
  <si>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</si>
  <si>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</si>
  <si>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</si>
  <si>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</si>
  <si>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</si>
  <si>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</si>
  <si>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</si>
  <si>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</si>
  <si>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</si>
  <si>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</si>
  <si>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</si>
  <si>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</si>
  <si>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</si>
  <si>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</si>
  <si>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</si>
  <si>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</si>
  <si>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</si>
  <si>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</si>
  <si>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</si>
  <si>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</si>
  <si>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</si>
  <si>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</si>
  <si>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</si>
  <si>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</si>
  <si>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</si>
  <si>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</si>
  <si>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</si>
  <si>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</si>
  <si>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</si>
  <si>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</si>
  <si>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</si>
  <si>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</si>
  <si>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</si>
  <si>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</si>
  <si>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</si>
  <si>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</si>
  <si>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</si>
  <si>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</si>
  <si>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</si>
  <si>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</si>
  <si>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</si>
  <si>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</si>
  <si>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</si>
  <si>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</si>
  <si>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</si>
  <si>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</si>
  <si>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</si>
  <si>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</si>
  <si>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</si>
  <si>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</si>
  <si>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</si>
  <si>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</si>
  <si>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</si>
  <si>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</si>
  <si>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</si>
  <si>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</si>
  <si>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</si>
  <si>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</si>
  <si>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</si>
  <si>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</si>
  <si>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</si>
  <si>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</si>
  <si>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</si>
  <si>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</si>
  <si>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</si>
  <si>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</si>
  <si>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</si>
  <si>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</si>
  <si>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</si>
  <si>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</si>
  <si>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</si>
  <si>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</si>
  <si>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</si>
  <si>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</si>
  <si>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</si>
  <si>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</si>
  <si>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</si>
  <si>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</si>
  <si>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</si>
  <si>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</si>
  <si>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</si>
  <si>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</si>
  <si>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</si>
  <si>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</si>
  <si>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</si>
  <si>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</si>
  <si>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</si>
  <si>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</si>
  <si>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</si>
  <si>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</si>
  <si>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</si>
  <si>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</si>
  <si>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</si>
  <si>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</si>
  <si>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</si>
  <si>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</si>
  <si>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</si>
  <si>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</si>
  <si>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</si>
  <si>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</si>
  <si>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</si>
  <si>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</si>
  <si>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</si>
  <si>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</si>
  <si>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</si>
  <si>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</si>
  <si>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</si>
  <si>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</si>
  <si>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</si>
  <si>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</si>
  <si>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</si>
  <si>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</si>
  <si>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</si>
  <si>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</si>
  <si>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</si>
  <si>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</si>
  <si>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</si>
  <si>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</si>
  <si>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</si>
  <si>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</si>
  <si>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</si>
  <si>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</si>
  <si>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</si>
  <si>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</si>
  <si>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</si>
  <si>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</si>
  <si>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</si>
  <si>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</si>
  <si>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</si>
  <si>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</si>
  <si>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</si>
  <si>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</si>
  <si>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</si>
  <si>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</si>
  <si>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</si>
  <si>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</si>
  <si>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</si>
  <si>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</si>
  <si>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</si>
  <si>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</si>
  <si>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</si>
  <si>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</si>
  <si>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</si>
  <si>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</si>
  <si>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</si>
  <si>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</si>
  <si>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</si>
  <si>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</si>
  <si>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</si>
  <si>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</si>
  <si>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</si>
  <si>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</si>
  <si>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</si>
  <si>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</si>
  <si>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</si>
  <si>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</si>
  <si>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</si>
  <si>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</si>
  <si>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</si>
  <si>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</si>
  <si>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</si>
  <si>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</si>
  <si>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</si>
  <si>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</si>
  <si>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</si>
  <si>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</si>
  <si>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</si>
  <si>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</si>
  <si>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</si>
  <si>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</si>
  <si>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</si>
  <si>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</si>
  <si>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</si>
  <si>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</si>
  <si>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</si>
  <si>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</si>
  <si>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</si>
  <si>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</si>
  <si>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</si>
  <si>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</si>
  <si>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</si>
  <si>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</si>
  <si>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</si>
  <si>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</si>
  <si>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</si>
  <si>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</si>
  <si>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</si>
  <si>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</si>
  <si>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</si>
  <si>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</si>
  <si>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</si>
  <si>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</si>
  <si>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</si>
  <si>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</si>
  <si>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</si>
  <si>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</si>
  <si>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</si>
  <si>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</si>
  <si>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</si>
  <si>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</si>
  <si>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</si>
  <si>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</si>
  <si>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</si>
  <si>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</si>
  <si>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</si>
  <si>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</si>
  <si>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</si>
  <si>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</si>
  <si>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</si>
  <si>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</si>
  <si>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</si>
  <si>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</si>
  <si>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</si>
  <si>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</si>
  <si>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</si>
  <si>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</si>
  <si>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</si>
  <si>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</si>
  <si>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</si>
  <si>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</si>
  <si>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</si>
  <si>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</si>
  <si>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</si>
  <si>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</si>
  <si>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</si>
  <si>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</si>
  <si>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</si>
  <si>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</si>
  <si>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</si>
  <si>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</si>
  <si>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</si>
  <si>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</si>
  <si>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</si>
  <si>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</si>
  <si>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</si>
  <si>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</si>
  <si>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</si>
  <si>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</si>
  <si>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</si>
  <si>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</si>
  <si>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</si>
  <si>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</si>
  <si>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</si>
  <si>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</si>
  <si>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</si>
  <si>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</si>
  <si>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</si>
  <si>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</si>
  <si>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</si>
  <si>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</si>
  <si>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</si>
  <si>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</si>
  <si>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</si>
  <si>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</si>
  <si>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</si>
  <si>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</si>
  <si>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</si>
  <si>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</si>
  <si>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</si>
  <si>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</si>
  <si>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</si>
  <si>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</si>
  <si>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</si>
  <si>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</si>
  <si>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</si>
  <si>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</si>
  <si>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</si>
  <si>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</si>
  <si>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</si>
  <si>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</si>
  <si>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</si>
  <si>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</si>
  <si>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</si>
  <si>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</si>
  <si>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</si>
  <si>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</si>
  <si>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</si>
  <si>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</si>
  <si>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</si>
  <si>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</si>
  <si>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</si>
  <si>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</si>
  <si>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</si>
  <si>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</si>
  <si>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</si>
  <si>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</si>
  <si>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</si>
  <si>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</si>
  <si>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</si>
  <si>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</si>
  <si>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</si>
  <si>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</si>
  <si>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</si>
  <si>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</si>
  <si>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</si>
  <si>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</si>
  <si>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</si>
  <si>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</si>
  <si>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</si>
  <si>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</si>
  <si>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</si>
  <si>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</si>
  <si>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</si>
  <si>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</si>
  <si>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</si>
  <si>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</si>
  <si>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</si>
  <si>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</si>
  <si>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</si>
  <si>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</si>
  <si>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</si>
  <si>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</si>
  <si>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</si>
  <si>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</si>
  <si>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</si>
  <si>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</si>
  <si>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</si>
  <si>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</si>
  <si>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</si>
  <si>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</si>
  <si>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</si>
  <si>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</si>
  <si>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</si>
  <si>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</si>
  <si>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</si>
  <si>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</si>
  <si>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</si>
  <si>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</si>
  <si>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</si>
  <si>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</si>
  <si>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</si>
  <si>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</si>
  <si>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</si>
  <si>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</si>
  <si>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</si>
  <si>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</si>
  <si>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</si>
  <si>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</si>
  <si>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</si>
  <si>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</si>
  <si>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</si>
  <si>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</si>
  <si>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</si>
  <si>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</si>
  <si>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</si>
  <si>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</si>
  <si>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</si>
  <si>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</si>
  <si>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</si>
  <si>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</si>
  <si>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</si>
  <si>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</si>
  <si>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</si>
  <si>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</si>
  <si>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</si>
  <si>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</si>
  <si>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</si>
  <si>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</si>
  <si>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</si>
  <si>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</si>
  <si>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</si>
  <si>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</si>
  <si>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</si>
  <si>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</si>
  <si>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</si>
  <si>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</si>
  <si>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</si>
  <si>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</si>
  <si>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</si>
  <si>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</si>
  <si>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</si>
  <si>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</si>
  <si>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</si>
  <si>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</si>
  <si>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</si>
  <si>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</si>
  <si>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</si>
  <si>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</si>
  <si>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</si>
  <si>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</si>
  <si>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</si>
  <si>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</si>
  <si>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</si>
  <si>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</si>
  <si>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</si>
  <si>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</si>
  <si>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</si>
  <si>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</si>
  <si>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</si>
  <si>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</si>
  <si>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</si>
  <si>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</si>
  <si>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</si>
  <si>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</si>
  <si>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</si>
  <si>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</si>
  <si>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</si>
  <si>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</si>
  <si>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</si>
  <si>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</si>
  <si>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</si>
  <si>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</si>
  <si>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</si>
  <si>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</si>
  <si>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</si>
  <si>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</si>
  <si>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</si>
  <si>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</si>
  <si>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</si>
  <si>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</si>
  <si>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</si>
  <si>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</si>
  <si>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</si>
  <si>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</si>
  <si>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</si>
  <si>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</si>
  <si>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</si>
  <si>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</si>
  <si>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</si>
  <si>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</si>
  <si>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</si>
  <si>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</si>
  <si>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</si>
  <si>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</si>
  <si>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</si>
  <si>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</si>
  <si>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</si>
  <si>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</si>
  <si>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</si>
  <si>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</si>
  <si>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</si>
  <si>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</si>
  <si>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</si>
  <si>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</si>
  <si>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</si>
  <si>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</si>
  <si>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</si>
  <si>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</si>
  <si>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</si>
  <si>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</si>
  <si>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</si>
  <si>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</si>
  <si>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</si>
  <si>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</si>
  <si>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</si>
  <si>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</si>
  <si>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</si>
  <si>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</si>
  <si>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</si>
  <si>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</si>
  <si>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</si>
  <si>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</si>
  <si>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</si>
  <si>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</si>
  <si>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</si>
  <si>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</si>
  <si>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</si>
  <si>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</si>
  <si>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</si>
  <si>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</si>
  <si>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</si>
  <si>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</si>
  <si>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</si>
  <si>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</si>
  <si>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</si>
  <si>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</si>
  <si>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</si>
  <si>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</si>
  <si>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</si>
  <si>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</si>
  <si>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</si>
  <si>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</si>
  <si>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</si>
  <si>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</si>
  <si>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</si>
  <si>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</si>
  <si>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</si>
  <si>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</si>
  <si>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</si>
  <si>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</si>
  <si>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</si>
  <si>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</si>
  <si>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</si>
  <si>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</si>
  <si>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</si>
  <si>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</si>
  <si>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</si>
  <si>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</si>
  <si>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</si>
  <si>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</si>
  <si>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</si>
  <si>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</si>
  <si>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</si>
  <si>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</si>
  <si>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</si>
  <si>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</si>
  <si>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</si>
  <si>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</si>
  <si>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</si>
  <si>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</si>
  <si>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</si>
  <si>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</si>
  <si>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</si>
  <si>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</si>
  <si>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</si>
  <si>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</si>
  <si>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</si>
  <si>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</si>
  <si>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</si>
  <si>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</si>
  <si>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</si>
  <si>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</si>
  <si>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</si>
  <si>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</si>
  <si>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</si>
  <si>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</si>
  <si>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</si>
  <si>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</si>
  <si>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</si>
  <si>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</si>
  <si>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</si>
  <si>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</si>
  <si>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</si>
  <si>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</si>
  <si>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</si>
  <si>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</si>
  <si>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</si>
  <si>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</si>
  <si>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</si>
  <si>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</si>
  <si>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</si>
  <si>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</si>
  <si>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</si>
  <si>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</si>
  <si>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</si>
  <si>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</si>
  <si>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</si>
  <si>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</si>
  <si>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</si>
  <si>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</si>
  <si>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</si>
  <si>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</si>
  <si>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</si>
  <si>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</si>
  <si>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</si>
  <si>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</si>
  <si>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</si>
  <si>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</si>
  <si>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</si>
  <si>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</si>
  <si>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</si>
  <si>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</si>
  <si>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</si>
  <si>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</si>
  <si>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</si>
  <si>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</si>
  <si>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</si>
  <si>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</si>
  <si>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</si>
  <si>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</si>
  <si>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</si>
  <si>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</si>
  <si>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</si>
  <si>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</si>
  <si>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</si>
  <si>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</si>
  <si>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</si>
  <si>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</si>
  <si>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</si>
  <si>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</si>
  <si>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</si>
  <si>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</si>
  <si>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</si>
  <si>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</si>
  <si>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</si>
  <si>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</si>
  <si>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</si>
  <si>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</si>
  <si>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</si>
  <si>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</si>
  <si>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</si>
  <si>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</si>
  <si>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</si>
  <si>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</si>
  <si>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</si>
  <si>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</si>
  <si>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</si>
  <si>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</si>
  <si>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</si>
  <si>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</si>
  <si>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</si>
  <si>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</si>
  <si>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</si>
  <si>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</si>
  <si>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</si>
  <si>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</si>
  <si>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</si>
  <si>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</si>
  <si>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</si>
  <si>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</si>
  <si>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</si>
  <si>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</si>
  <si>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</si>
  <si>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</si>
  <si>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</si>
  <si>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</si>
  <si>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</si>
  <si>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</si>
  <si>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</si>
  <si>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</si>
  <si>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</si>
  <si>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</si>
  <si>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</si>
  <si>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</si>
  <si>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</si>
  <si>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</si>
  <si>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</si>
  <si>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</si>
  <si>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</si>
  <si>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</si>
  <si>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</si>
  <si>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</si>
  <si>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</si>
  <si>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</si>
  <si>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</si>
  <si>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</si>
  <si>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</si>
  <si>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</si>
  <si>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</si>
  <si>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</si>
  <si>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</si>
  <si>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</si>
  <si>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</si>
  <si>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</si>
  <si>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</si>
  <si>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</si>
  <si>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</si>
  <si>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</si>
  <si>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</si>
  <si>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</si>
  <si>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</si>
  <si>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</si>
  <si>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</si>
  <si>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</si>
  <si>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</si>
  <si>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</si>
  <si>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</si>
  <si>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</si>
  <si>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</si>
  <si>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</si>
  <si>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</si>
  <si>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</si>
  <si>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</si>
  <si>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</si>
  <si>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</si>
  <si>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</si>
  <si>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</si>
  <si>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</si>
  <si>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</si>
  <si>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</si>
  <si>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</si>
  <si>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</si>
  <si>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</si>
  <si>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</si>
  <si>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</si>
  <si>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</si>
  <si>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</si>
  <si>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</si>
  <si>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</si>
  <si>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</si>
  <si>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</si>
  <si>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</si>
  <si>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</si>
  <si>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</si>
  <si>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</si>
  <si>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</si>
  <si>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</si>
  <si>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</si>
  <si>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</si>
  <si>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</si>
  <si>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</si>
  <si>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</si>
  <si>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</si>
  <si>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</si>
  <si>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</si>
  <si>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</si>
  <si>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</si>
  <si>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</si>
  <si>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</si>
  <si>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</si>
  <si>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</si>
  <si>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</si>
  <si>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</si>
  <si>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</si>
  <si>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</si>
  <si>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</si>
  <si>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</si>
  <si>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</si>
  <si>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</si>
  <si>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</si>
  <si>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</si>
  <si>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</si>
  <si>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</si>
  <si>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</si>
  <si>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</si>
  <si>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</si>
  <si>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</si>
  <si>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</si>
  <si>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</si>
  <si>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</si>
  <si>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</si>
  <si>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</si>
  <si>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</si>
  <si>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</si>
  <si>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</si>
  <si>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</si>
  <si>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</si>
  <si>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</si>
  <si>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</si>
  <si>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</si>
  <si>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</si>
  <si>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</si>
  <si>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</si>
  <si>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</si>
  <si>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</si>
  <si>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</si>
  <si>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</si>
  <si>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</si>
  <si>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</si>
  <si>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</si>
  <si>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</si>
  <si>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</si>
  <si>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</si>
  <si>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</si>
  <si>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</si>
  <si>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</si>
  <si>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</si>
  <si>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</si>
  <si>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</si>
  <si>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</si>
  <si>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</si>
  <si>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</si>
  <si>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</si>
  <si>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</si>
  <si>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</si>
  <si>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</si>
  <si>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</si>
  <si>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</si>
  <si>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</si>
  <si>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</si>
  <si>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</si>
  <si>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</si>
  <si>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</si>
  <si>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</si>
  <si>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</si>
  <si>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</si>
  <si>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</si>
  <si>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</si>
  <si>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</si>
  <si>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</si>
  <si>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</si>
  <si>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</si>
  <si>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</si>
  <si>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</si>
  <si>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</si>
  <si>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</si>
  <si>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</si>
  <si>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</si>
  <si>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</si>
  <si>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</si>
  <si>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</si>
  <si>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</si>
  <si>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</si>
  <si>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</si>
  <si>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</si>
  <si>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</si>
  <si>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</si>
  <si>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</si>
  <si>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</si>
  <si>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</si>
  <si>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</si>
  <si>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</si>
  <si>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</si>
  <si>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</si>
  <si>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</si>
  <si>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</si>
  <si>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</si>
  <si>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</si>
  <si>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</si>
  <si>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</si>
  <si>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</si>
  <si>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</si>
  <si>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</si>
  <si>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</si>
  <si>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</si>
  <si>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</si>
  <si>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</si>
  <si>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</si>
  <si>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</si>
  <si>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</si>
  <si>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</si>
  <si>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</si>
  <si>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</si>
  <si>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</si>
  <si>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</si>
  <si>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</si>
  <si>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</si>
  <si>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</si>
  <si>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</si>
  <si>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</si>
  <si>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</si>
  <si>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</si>
  <si>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</si>
  <si>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</si>
  <si>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</si>
  <si>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</si>
  <si>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</si>
  <si>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</si>
  <si>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</si>
  <si>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</si>
  <si>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</si>
  <si>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</si>
  <si>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</si>
  <si>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</si>
  <si>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</si>
  <si>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</si>
  <si>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</si>
  <si>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</si>
  <si>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</si>
  <si>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</si>
  <si>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</si>
  <si>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</si>
  <si>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</si>
  <si>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</si>
  <si>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</si>
  <si>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</si>
  <si>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</si>
  <si>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</si>
  <si>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</si>
  <si>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</si>
  <si>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</si>
  <si>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</si>
  <si>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</si>
  <si>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</si>
  <si>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</si>
  <si>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</si>
  <si>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</si>
  <si>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</si>
  <si>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</si>
  <si>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</si>
  <si>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</si>
  <si>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</si>
  <si>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</si>
  <si>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</si>
  <si>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</si>
  <si>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</si>
  <si>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</si>
  <si>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</si>
  <si>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</si>
  <si>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</si>
  <si>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</si>
  <si>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</si>
  <si>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</si>
  <si>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</si>
  <si>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</si>
  <si>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</si>
  <si>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</si>
  <si>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</si>
  <si>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</si>
  <si>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</si>
  <si>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</si>
  <si>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</si>
  <si>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</si>
  <si>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</si>
  <si>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</si>
  <si>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</si>
  <si>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</si>
  <si>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</si>
  <si>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</si>
  <si>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</si>
  <si>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</si>
  <si>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</si>
  <si>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</si>
  <si>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</si>
  <si>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</si>
  <si>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</si>
  <si>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</si>
  <si>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</si>
  <si>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</si>
  <si>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</si>
  <si>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</si>
  <si>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</si>
  <si>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</si>
  <si>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</si>
  <si>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</si>
  <si>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</si>
  <si>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</si>
  <si>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</si>
  <si>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</si>
  <si>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</si>
  <si>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</si>
  <si>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</si>
  <si>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</si>
  <si>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</si>
  <si>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</si>
  <si>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</si>
  <si>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</si>
  <si>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</si>
  <si>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</si>
  <si>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</si>
  <si>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</si>
  <si>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</si>
  <si>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</si>
  <si>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</si>
  <si>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</si>
  <si>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</si>
  <si>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</si>
  <si>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</si>
  <si>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</si>
  <si>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</si>
  <si>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</si>
  <si>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</si>
  <si>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</si>
  <si>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</si>
  <si>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</si>
  <si>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</si>
  <si>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</si>
  <si>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</si>
  <si>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</si>
  <si>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</si>
  <si>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</si>
  <si>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</si>
  <si>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</si>
  <si>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</si>
  <si>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</si>
  <si>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</si>
  <si>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</si>
  <si>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</si>
  <si>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</si>
  <si>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</si>
  <si>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</si>
  <si>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</si>
  <si>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</si>
  <si>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</si>
  <si>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</si>
  <si>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</si>
  <si>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</si>
  <si>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</si>
  <si>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</si>
  <si>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</si>
  <si>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</si>
  <si>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</si>
  <si>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</si>
  <si>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</si>
  <si>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</si>
  <si>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</si>
  <si>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</si>
  <si>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</si>
  <si>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</si>
  <si>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</si>
  <si>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</si>
  <si>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</si>
  <si>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</si>
  <si>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</si>
  <si>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</si>
  <si>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</si>
  <si>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</si>
  <si>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</si>
  <si>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</si>
  <si>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</si>
  <si>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</si>
  <si>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</si>
  <si>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</si>
  <si>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</si>
  <si>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</si>
  <si>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</si>
  <si>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</si>
  <si>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</si>
  <si>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</si>
  <si>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</si>
  <si>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</si>
  <si>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</si>
  <si>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</si>
  <si>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</si>
  <si>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</si>
  <si>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</si>
  <si>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</si>
  <si>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</si>
  <si>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</si>
  <si>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</si>
  <si>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</si>
  <si>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</si>
  <si>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</si>
  <si>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</si>
  <si>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</si>
  <si>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</si>
  <si>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</si>
  <si>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</si>
  <si>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</si>
  <si>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</si>
  <si>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</si>
  <si>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</si>
  <si>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</si>
  <si>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</si>
  <si>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</si>
  <si>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</si>
  <si>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</si>
  <si>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</si>
  <si>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</si>
  <si>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</si>
  <si>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</si>
  <si>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</si>
  <si>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</si>
  <si>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</si>
  <si>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</si>
  <si>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</si>
  <si>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</si>
  <si>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</si>
  <si>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</si>
  <si>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</si>
  <si>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</si>
  <si>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</si>
  <si>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</si>
  <si>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</si>
  <si>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</si>
  <si>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</si>
  <si>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</si>
  <si>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</si>
  <si>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</si>
  <si>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</si>
  <si>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</si>
  <si>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</si>
  <si>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</si>
  <si>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</si>
  <si>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</si>
  <si>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</si>
  <si>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</si>
  <si>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</si>
  <si>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</si>
  <si>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</si>
  <si>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</si>
  <si>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</si>
  <si>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</si>
  <si>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</si>
  <si>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</si>
  <si>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</si>
  <si>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</si>
  <si>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</si>
  <si>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</si>
  <si>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</si>
  <si>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</si>
  <si>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</si>
  <si>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</si>
  <si>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</si>
  <si>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</si>
  <si>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</si>
  <si>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</si>
  <si>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</si>
  <si>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</si>
  <si>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</si>
  <si>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</si>
  <si>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</si>
  <si>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</si>
  <si>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</si>
  <si>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</si>
  <si>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</si>
  <si>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</si>
  <si>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</si>
  <si>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</si>
  <si>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</si>
  <si>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</si>
  <si>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</si>
  <si>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</si>
  <si>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</si>
  <si>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</si>
  <si>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</si>
  <si>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</si>
  <si>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</si>
  <si>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</si>
  <si>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</si>
  <si>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</si>
  <si>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</si>
  <si>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</si>
  <si>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</si>
  <si>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</si>
  <si>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</si>
  <si>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</si>
  <si>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</si>
  <si>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</si>
  <si>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</si>
  <si>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</si>
  <si>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</si>
  <si>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</si>
  <si>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</si>
  <si>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</si>
  <si>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</si>
  <si>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</si>
  <si>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</si>
  <si>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</si>
  <si>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</si>
  <si>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</si>
  <si>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</si>
  <si>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</si>
  <si>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</si>
  <si>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</si>
  <si>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</si>
  <si>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</si>
  <si>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</si>
  <si>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</si>
  <si>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</si>
  <si>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</si>
  <si>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</si>
  <si>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</si>
  <si>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</si>
  <si>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</si>
  <si>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</si>
  <si>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</si>
  <si>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</si>
  <si>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</si>
  <si>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</si>
  <si>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</si>
  <si>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</si>
  <si>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</si>
  <si>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</si>
  <si>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</si>
  <si>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</si>
  <si>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</si>
  <si>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</si>
  <si>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</si>
  <si>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</si>
  <si>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</si>
  <si>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</si>
  <si>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</si>
  <si>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</si>
  <si>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</si>
  <si>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</si>
  <si>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</si>
  <si>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</si>
  <si>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</si>
  <si>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</si>
  <si>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</si>
  <si>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</si>
  <si>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</si>
  <si>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</si>
  <si>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</si>
  <si>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</si>
  <si>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</si>
  <si>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</si>
  <si>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</si>
  <si>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</si>
  <si>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</si>
  <si>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</si>
  <si>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</si>
  <si>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</si>
  <si>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</si>
  <si>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</si>
  <si>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</si>
  <si>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</si>
  <si>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</si>
  <si>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</si>
  <si>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</si>
  <si>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</si>
  <si>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</si>
  <si>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</si>
  <si>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</si>
  <si>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</si>
  <si>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</si>
  <si>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</si>
  <si>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</si>
  <si>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</si>
  <si>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</si>
  <si>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</si>
  <si>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</si>
  <si>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</si>
  <si>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</si>
  <si>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</si>
  <si>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</si>
  <si>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</si>
  <si>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</si>
  <si>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</si>
  <si>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</si>
  <si>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</si>
  <si>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</si>
  <si>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</si>
  <si>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</si>
  <si>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</si>
  <si>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</si>
  <si>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</si>
  <si>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</si>
  <si>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</si>
  <si>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</si>
  <si>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</si>
  <si>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</si>
  <si>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</si>
  <si>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</si>
  <si>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</si>
  <si>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</si>
  <si>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</si>
  <si>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</si>
  <si>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</si>
  <si>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</si>
  <si>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</si>
  <si>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</si>
  <si>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</si>
  <si>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</si>
  <si>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</si>
  <si>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</si>
  <si>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</si>
  <si>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</si>
  <si>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</si>
  <si>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</si>
  <si>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</si>
  <si>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</si>
  <si>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</si>
  <si>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</si>
  <si>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</si>
  <si>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</si>
  <si>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</si>
  <si>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</si>
  <si>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</si>
  <si>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</si>
  <si>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</si>
  <si>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</si>
  <si>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</si>
  <si>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</si>
  <si>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</si>
  <si>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</si>
  <si>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</si>
  <si>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</si>
  <si>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</si>
  <si>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</si>
  <si>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</si>
  <si>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</si>
  <si>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</si>
  <si>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</si>
  <si>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</si>
  <si>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</si>
  <si>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</si>
  <si>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</si>
  <si>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</si>
  <si>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</si>
  <si>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</si>
  <si>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</si>
  <si>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</si>
  <si>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</si>
  <si>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</si>
  <si>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</si>
  <si>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</si>
  <si>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</si>
  <si>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</si>
  <si>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</si>
  <si>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</si>
  <si>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</si>
  <si>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</si>
  <si>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</si>
  <si>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</si>
  <si>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</si>
  <si>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</si>
  <si>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</si>
  <si>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</si>
  <si>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</si>
  <si>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</si>
  <si>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</si>
  <si>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</si>
  <si>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</si>
  <si>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</si>
  <si>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</si>
  <si>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</si>
  <si>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</si>
  <si>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</si>
  <si>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</si>
  <si>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</si>
  <si>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</si>
  <si>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</si>
  <si>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</si>
  <si>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</si>
  <si>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</si>
  <si>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</si>
  <si>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</si>
  <si>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</si>
  <si>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</si>
  <si>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</si>
  <si>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</si>
  <si>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</si>
  <si>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</si>
  <si>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</si>
  <si>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</si>
  <si>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</si>
  <si>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</si>
  <si>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</si>
  <si>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</si>
  <si>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</si>
  <si>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</si>
  <si>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</si>
  <si>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</si>
  <si>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</si>
  <si>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</si>
  <si>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</si>
  <si>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</si>
  <si>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</si>
  <si>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</si>
  <si>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</si>
  <si>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</si>
  <si>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</si>
  <si>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</si>
  <si>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</si>
  <si>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</si>
  <si>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</si>
  <si>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</si>
  <si>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</si>
  <si>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</si>
  <si>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</si>
  <si>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</si>
  <si>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</si>
  <si>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</si>
  <si>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</si>
  <si>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</si>
  <si>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</si>
  <si>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</si>
  <si>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</si>
  <si>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</si>
  <si>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</si>
  <si>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</si>
  <si>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</si>
  <si>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</si>
  <si>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</si>
  <si>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</si>
  <si>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</si>
  <si>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</si>
  <si>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</si>
  <si>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</si>
  <si>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</si>
  <si>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</si>
  <si>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</si>
  <si>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</si>
  <si>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</si>
  <si>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</si>
  <si>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</si>
  <si>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</si>
  <si>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</si>
  <si>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</si>
  <si>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</si>
  <si>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</si>
  <si>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</si>
  <si>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</si>
  <si>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</si>
  <si>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</si>
  <si>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</si>
  <si>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</si>
  <si>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</si>
  <si>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</si>
  <si>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</si>
  <si>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</si>
  <si>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</si>
  <si>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</si>
  <si>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</si>
  <si>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</si>
  <si>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</si>
  <si>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</si>
  <si>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</si>
  <si>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</si>
  <si>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</si>
  <si>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</si>
  <si>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</si>
  <si>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</si>
  <si>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</si>
  <si>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</si>
  <si>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</si>
  <si>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</si>
  <si>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</si>
  <si>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</si>
  <si>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</si>
  <si>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</si>
  <si>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</si>
  <si>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</si>
  <si>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</si>
  <si>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</si>
  <si>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</si>
  <si>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</si>
  <si>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</si>
  <si>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</si>
  <si>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</si>
  <si>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</si>
  <si>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</si>
  <si>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</si>
  <si>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</si>
  <si>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</si>
  <si>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</si>
  <si>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</si>
  <si>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</si>
  <si>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</si>
  <si>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</si>
  <si>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</si>
  <si>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</si>
  <si>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</si>
  <si>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</si>
  <si>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</si>
  <si>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</si>
  <si>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</si>
  <si>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</si>
  <si>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</si>
  <si>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</si>
  <si>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</si>
  <si>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</si>
  <si>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</si>
  <si>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</si>
  <si>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</si>
  <si>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</si>
  <si>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</si>
  <si>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</si>
  <si>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</si>
  <si>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</si>
  <si>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</si>
  <si>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</si>
  <si>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</si>
  <si>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</si>
  <si>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</si>
  <si>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</si>
  <si>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</si>
  <si>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</si>
  <si>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</si>
  <si>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</si>
  <si>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</si>
  <si>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</si>
  <si>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</si>
  <si>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</si>
  <si>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</si>
  <si>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</si>
  <si>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</si>
  <si>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</si>
  <si>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</si>
  <si>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</si>
  <si>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</si>
  <si>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</si>
  <si>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</si>
  <si>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</si>
  <si>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</si>
  <si>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</si>
  <si>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</si>
  <si>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</si>
  <si>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</si>
  <si>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</si>
  <si>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</si>
  <si>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</si>
  <si>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</si>
  <si>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</si>
  <si>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</si>
  <si>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</si>
  <si>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</si>
  <si>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</si>
  <si>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</si>
  <si>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</si>
  <si>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</si>
  <si>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</si>
  <si>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</si>
  <si>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</si>
  <si>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</si>
  <si>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</si>
  <si>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</si>
  <si>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</si>
  <si>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</si>
  <si>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</si>
  <si>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</si>
  <si>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</si>
  <si>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</si>
  <si>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</si>
  <si>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</si>
  <si>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</si>
  <si>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</si>
  <si>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</si>
  <si>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</si>
  <si>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</si>
  <si>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</si>
  <si>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</si>
  <si>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</si>
  <si>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</si>
  <si>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</si>
  <si>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</si>
  <si>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</si>
  <si>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</si>
  <si>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</si>
  <si>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</si>
  <si>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</si>
  <si>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</si>
  <si>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</si>
  <si>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</si>
  <si>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</si>
  <si>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</si>
  <si>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</si>
  <si>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</si>
  <si>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</si>
  <si>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</si>
  <si>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</si>
  <si>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</si>
  <si>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</si>
  <si>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</si>
  <si>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</si>
  <si>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</si>
  <si>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</si>
  <si>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</si>
  <si>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</si>
  <si>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</si>
  <si>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</si>
  <si>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</si>
  <si>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</si>
  <si>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</si>
  <si>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</si>
  <si>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</si>
  <si>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</si>
  <si>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</si>
  <si>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</si>
  <si>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</si>
  <si>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</si>
  <si>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</si>
  <si>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</si>
  <si>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</si>
  <si>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</si>
  <si>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</si>
  <si>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</si>
  <si>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</si>
  <si>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</si>
  <si>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</si>
  <si>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</si>
  <si>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</si>
  <si>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</si>
  <si>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</si>
  <si>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</si>
  <si>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</si>
  <si>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</si>
  <si>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</si>
  <si>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</si>
  <si>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</si>
  <si>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</si>
  <si>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</si>
  <si>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</si>
  <si>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</si>
  <si>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</si>
  <si>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</si>
  <si>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</si>
  <si>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</si>
  <si>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</si>
  <si>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</si>
  <si>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</si>
  <si>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</si>
  <si>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</si>
  <si>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</si>
  <si>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</si>
  <si>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</si>
  <si>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</si>
  <si>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</si>
  <si>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</si>
  <si>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</si>
  <si>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</si>
  <si>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</si>
  <si>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</si>
  <si>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</si>
  <si>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</si>
  <si>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</si>
  <si>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</si>
  <si>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</si>
  <si>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</si>
  <si>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</si>
  <si>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</si>
  <si>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</si>
  <si>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</si>
  <si>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</si>
  <si>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</si>
  <si>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</si>
  <si>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</si>
  <si>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</si>
  <si>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</si>
  <si>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</si>
  <si>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</si>
  <si>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</si>
  <si>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</si>
  <si>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</si>
  <si>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</si>
  <si>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</si>
  <si>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</si>
  <si>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</si>
  <si>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</si>
  <si>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</si>
  <si>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</si>
  <si>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</si>
  <si>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</si>
  <si>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</si>
  <si>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</si>
  <si>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</si>
  <si>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</si>
  <si>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</si>
  <si>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</si>
  <si>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</si>
  <si>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</si>
  <si>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</si>
  <si>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</si>
  <si>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</si>
  <si>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</si>
  <si>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</si>
  <si>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</si>
  <si>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</si>
  <si>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</si>
  <si>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</si>
  <si>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</si>
  <si>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</si>
  <si>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</si>
  <si>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</si>
  <si>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</si>
  <si>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</si>
  <si>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</si>
  <si>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</si>
  <si>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</si>
  <si>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</si>
  <si>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</si>
  <si>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</si>
  <si>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</si>
  <si>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</si>
  <si>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</si>
  <si>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</si>
  <si>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</si>
  <si>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</si>
  <si>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</si>
  <si>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</si>
  <si>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</si>
  <si>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</si>
  <si>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</si>
  <si>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</si>
  <si>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</si>
  <si>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</si>
  <si>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</si>
  <si>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</si>
  <si>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</si>
  <si>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</si>
  <si>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</si>
  <si>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</si>
  <si>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</si>
  <si>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</si>
  <si>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</si>
  <si>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</si>
  <si>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</si>
  <si>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</si>
  <si>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</si>
  <si>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</si>
  <si>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</si>
  <si>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</si>
  <si>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</si>
  <si>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</si>
  <si>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</si>
  <si>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</si>
  <si>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</si>
  <si>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</si>
  <si>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</si>
  <si>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</si>
  <si>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</si>
  <si>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</si>
  <si>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</si>
  <si>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</si>
  <si>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</si>
  <si>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</si>
  <si>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</si>
  <si>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</si>
  <si>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</si>
  <si>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</si>
  <si>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</si>
  <si>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</si>
  <si>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</si>
  <si>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</si>
  <si>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</si>
  <si>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</si>
  <si>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</si>
  <si>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</si>
  <si>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</si>
  <si>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</si>
  <si>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</si>
  <si>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</si>
  <si>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</si>
  <si>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</si>
  <si>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</si>
  <si>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</si>
  <si>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</si>
  <si>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</si>
  <si>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</si>
  <si>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</si>
  <si>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</si>
  <si>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</si>
  <si>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</si>
  <si>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</si>
  <si>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</si>
  <si>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</si>
  <si>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</si>
  <si>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</si>
  <si>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</si>
  <si>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</si>
  <si>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</si>
  <si>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</si>
  <si>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</si>
  <si>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</si>
  <si>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</si>
  <si>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</si>
  <si>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</si>
  <si>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</si>
  <si>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</si>
  <si>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</si>
  <si>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</si>
  <si>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</si>
  <si>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</si>
  <si>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</si>
  <si>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</si>
  <si>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</si>
  <si>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</si>
  <si>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</si>
  <si>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</si>
  <si>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</si>
  <si>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</si>
  <si>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</si>
  <si>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</si>
  <si>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</si>
  <si>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</si>
  <si>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</si>
  <si>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</si>
  <si>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</si>
  <si>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</si>
  <si>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</si>
  <si>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</si>
  <si>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</si>
  <si>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</si>
  <si>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</si>
  <si>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</si>
  <si>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</si>
  <si>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</si>
  <si>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</si>
  <si>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</si>
  <si>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</si>
  <si>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</si>
  <si>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</si>
  <si>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</si>
  <si>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</si>
  <si>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</si>
  <si>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</si>
  <si>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</si>
  <si>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</si>
  <si>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</si>
  <si>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</si>
  <si>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</si>
  <si>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</si>
  <si>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</si>
  <si>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</si>
  <si>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</si>
  <si>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</si>
  <si>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</si>
  <si>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</si>
  <si>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</si>
  <si>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</si>
  <si>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</si>
  <si>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</si>
  <si>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</si>
  <si>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</si>
  <si>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</si>
  <si>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</si>
  <si>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</si>
  <si>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</si>
  <si>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</si>
  <si>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</si>
  <si>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</si>
  <si>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</si>
  <si>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</si>
  <si>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</si>
  <si>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</si>
  <si>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</si>
  <si>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</si>
  <si>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</si>
  <si>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</si>
  <si>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</si>
  <si>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</si>
  <si>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</si>
  <si>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</si>
  <si>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</si>
  <si>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</si>
  <si>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</si>
  <si>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</si>
  <si>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</si>
  <si>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</si>
  <si>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</si>
  <si>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</si>
  <si>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</si>
  <si>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</si>
  <si>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</si>
  <si>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</si>
  <si>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</si>
  <si>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</si>
  <si>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</si>
  <si>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</si>
  <si>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</si>
  <si>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</si>
  <si>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</si>
  <si>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</si>
  <si>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</si>
  <si>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</si>
  <si>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</si>
  <si>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</si>
  <si>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</si>
  <si>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</si>
  <si>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</si>
  <si>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</si>
  <si>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</si>
  <si>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</si>
  <si>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</si>
  <si>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</si>
  <si>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</si>
  <si>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</si>
  <si>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</si>
  <si>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</si>
  <si>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</si>
  <si>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</si>
  <si>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</si>
  <si>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</si>
  <si>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</si>
  <si>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</si>
  <si>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</si>
  <si>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</si>
  <si>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</si>
  <si>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</si>
  <si>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</si>
  <si>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</si>
  <si>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</si>
  <si>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</si>
  <si>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</si>
  <si>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</si>
  <si>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</si>
  <si>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</si>
  <si>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</si>
  <si>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</si>
  <si>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</si>
  <si>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</si>
  <si>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</si>
  <si>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</si>
  <si>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</si>
  <si>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</si>
  <si>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</si>
  <si>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</si>
  <si>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</si>
  <si>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</si>
  <si>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</si>
  <si>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</si>
  <si>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</si>
  <si>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</si>
  <si>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</si>
  <si>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</si>
  <si>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</si>
  <si>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</si>
  <si>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</si>
  <si>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</si>
  <si>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</si>
  <si>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</si>
  <si>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</si>
  <si>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</si>
  <si>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</si>
  <si>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</si>
  <si>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</si>
  <si>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</si>
  <si>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</si>
  <si>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</si>
  <si>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</si>
  <si>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</si>
  <si>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</si>
  <si>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</si>
  <si>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</si>
  <si>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</si>
  <si>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</si>
  <si>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</si>
  <si>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</si>
  <si>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</si>
  <si>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</si>
  <si>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</si>
  <si>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</si>
  <si>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</si>
  <si>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</si>
  <si>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</si>
  <si>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</si>
  <si>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</si>
  <si>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</si>
  <si>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</si>
  <si>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</si>
  <si>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</si>
  <si>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</si>
  <si>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</si>
  <si>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</si>
  <si>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</si>
  <si>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</si>
  <si>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</si>
  <si>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</si>
  <si>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</si>
  <si>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</si>
  <si>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</si>
  <si>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</si>
  <si>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</si>
  <si>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</si>
  <si>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</si>
  <si>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</si>
  <si>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</si>
  <si>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</si>
  <si>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</si>
  <si>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</si>
  <si>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</si>
  <si>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</si>
  <si>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</si>
  <si>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</si>
  <si>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</si>
  <si>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</si>
  <si>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</si>
  <si>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</si>
  <si>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</si>
  <si>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</si>
  <si>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</si>
  <si>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</si>
  <si>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</si>
  <si>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</si>
  <si>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</si>
  <si>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</si>
  <si>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</si>
  <si>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</si>
  <si>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</si>
  <si>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</si>
  <si>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</si>
  <si>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</si>
  <si>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</si>
  <si>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</si>
  <si>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</si>
  <si>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</si>
  <si>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</si>
  <si>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</si>
  <si>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</si>
  <si>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</si>
  <si>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</si>
  <si>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</si>
  <si>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</si>
  <si>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</si>
  <si>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</si>
  <si>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</si>
  <si>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</si>
  <si>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</si>
  <si>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</si>
  <si>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</si>
  <si>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</si>
  <si>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</si>
  <si>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</si>
  <si>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</si>
  <si>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</si>
  <si>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</si>
  <si>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</si>
  <si>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</si>
  <si>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</si>
  <si>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</si>
  <si>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</si>
  <si>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</si>
  <si>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</si>
  <si>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</si>
  <si>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</si>
  <si>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</si>
  <si>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</si>
  <si>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</si>
  <si>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</si>
  <si>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</si>
  <si>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</si>
  <si>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</si>
  <si>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</si>
  <si>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</si>
  <si>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</si>
  <si>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</si>
  <si>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</si>
  <si>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</si>
  <si>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</si>
  <si>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</si>
  <si>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</si>
  <si>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</si>
  <si>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</si>
  <si>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</si>
  <si>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</si>
  <si>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</si>
  <si>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</si>
  <si>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</si>
  <si>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</si>
  <si>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</si>
  <si>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</si>
  <si>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</si>
  <si>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</si>
  <si>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</si>
  <si>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</si>
  <si>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</si>
  <si>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</si>
  <si>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</si>
  <si>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</si>
  <si>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</si>
  <si>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</si>
  <si>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</si>
  <si>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</si>
  <si>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</si>
  <si>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</si>
  <si>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</si>
  <si>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</si>
  <si>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</si>
  <si>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</si>
  <si>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</si>
  <si>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</si>
  <si>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</si>
  <si>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</si>
  <si>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</si>
  <si>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</si>
  <si>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</si>
  <si>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</si>
  <si>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</si>
  <si>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</si>
  <si>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</si>
  <si>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</si>
  <si>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</si>
  <si>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</si>
  <si>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</si>
  <si>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</si>
  <si>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</si>
  <si>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</si>
  <si>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</si>
  <si>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</si>
  <si>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</si>
  <si>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</si>
  <si>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</si>
  <si>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</si>
  <si>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</si>
  <si>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</si>
  <si>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</si>
  <si>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</si>
  <si>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</si>
  <si>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</si>
  <si>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</si>
  <si>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</si>
  <si>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</si>
  <si>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</si>
  <si>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</si>
  <si>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</si>
  <si>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</si>
  <si>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</si>
  <si>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</si>
  <si>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</si>
  <si>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</si>
  <si>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</si>
  <si>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</si>
  <si>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</si>
  <si>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</si>
  <si>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</si>
  <si>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</si>
  <si>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</si>
  <si>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</si>
  <si>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</si>
  <si>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</si>
  <si>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</si>
  <si>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</si>
  <si>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</si>
  <si>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</si>
  <si>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</si>
  <si>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</si>
  <si>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</si>
  <si>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</si>
  <si>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</si>
  <si>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</si>
  <si>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</si>
  <si>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</si>
  <si>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</si>
  <si>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</si>
  <si>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</si>
  <si>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</si>
  <si>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</si>
  <si>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</si>
  <si>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</si>
  <si>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</si>
  <si>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</si>
  <si>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</si>
  <si>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</si>
  <si>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</si>
  <si>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</si>
  <si>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</si>
  <si>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</si>
  <si>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</si>
  <si>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</si>
  <si>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</si>
  <si>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</si>
  <si>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</si>
  <si>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</si>
  <si>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</si>
  <si>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</si>
  <si>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</si>
  <si>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</si>
  <si>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</si>
  <si>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</si>
  <si>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</si>
  <si>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</si>
  <si>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</si>
  <si>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</si>
  <si>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</si>
  <si>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</si>
  <si>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</si>
  <si>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</si>
  <si>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</si>
  <si>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</si>
  <si>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</si>
  <si>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</si>
  <si>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</si>
  <si>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</si>
  <si>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</si>
  <si>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</si>
  <si>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</si>
  <si>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</si>
  <si>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</si>
  <si>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</si>
  <si>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</si>
  <si>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</si>
  <si>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</si>
  <si>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</si>
  <si>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</si>
  <si>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</si>
  <si>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</si>
  <si>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</si>
  <si>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</si>
  <si>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</si>
  <si>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</si>
  <si>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</si>
  <si>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</si>
  <si>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</si>
  <si>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</si>
  <si>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</si>
  <si>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</si>
  <si>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</si>
  <si>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</si>
  <si>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</si>
  <si>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</si>
  <si>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</si>
  <si>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</si>
  <si>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</si>
  <si>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</si>
  <si>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</si>
  <si>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</si>
  <si>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</si>
  <si>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</si>
  <si>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</si>
  <si>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</si>
  <si>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</si>
  <si>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</si>
  <si>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</si>
  <si>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</si>
  <si>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</si>
  <si>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</si>
  <si>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</si>
  <si>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</si>
  <si>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</si>
  <si>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</si>
  <si>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</si>
  <si>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</si>
  <si>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</si>
  <si>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</si>
  <si>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</si>
  <si>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</si>
  <si>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</si>
  <si>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</si>
  <si>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</si>
  <si>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</si>
  <si>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</si>
  <si>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</si>
  <si>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</si>
  <si>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</si>
  <si>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</si>
  <si>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</si>
  <si>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</si>
  <si>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</si>
  <si>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</si>
  <si>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</si>
  <si>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</si>
  <si>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</si>
  <si>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</si>
  <si>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</si>
  <si>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</si>
  <si>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</si>
  <si>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</si>
  <si>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</si>
  <si>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</si>
  <si>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</si>
  <si>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</si>
  <si>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</si>
  <si>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</si>
  <si>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</si>
  <si>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</si>
  <si>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</si>
  <si>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</si>
  <si>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</si>
  <si>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</si>
  <si>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</si>
  <si>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</si>
  <si>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</si>
  <si>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</si>
  <si>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</si>
  <si>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</si>
  <si>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</si>
  <si>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</si>
  <si>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</si>
  <si>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</si>
  <si>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</si>
  <si>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</si>
  <si>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</si>
  <si>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</si>
  <si>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</si>
  <si>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</si>
  <si>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</si>
  <si>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</si>
  <si>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</si>
  <si>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</si>
  <si>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</si>
  <si>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</si>
  <si>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</si>
  <si>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</si>
  <si>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</si>
  <si>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</si>
  <si>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</si>
  <si>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</si>
  <si>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</si>
  <si>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</si>
  <si>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</si>
  <si>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</si>
  <si>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</si>
  <si>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</si>
  <si>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</si>
  <si>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</si>
  <si>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</si>
  <si>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</si>
  <si>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</si>
  <si>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</si>
  <si>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</si>
  <si>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</si>
  <si>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</si>
  <si>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</si>
  <si>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</si>
  <si>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</si>
  <si>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</si>
  <si>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</si>
  <si>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</si>
  <si>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</si>
  <si>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</si>
  <si>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</si>
  <si>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</si>
  <si>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</si>
  <si>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</si>
  <si>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</si>
  <si>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</si>
  <si>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</si>
  <si>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</si>
  <si>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</si>
  <si>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</si>
  <si>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</si>
  <si>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</si>
  <si>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</si>
  <si>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</si>
  <si>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</si>
  <si>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</si>
  <si>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</si>
  <si>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</si>
  <si>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</si>
  <si>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</si>
  <si>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</si>
  <si>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</si>
  <si>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</si>
  <si>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</si>
  <si>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</si>
  <si>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</si>
  <si>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</si>
  <si>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</si>
  <si>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</si>
  <si>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</si>
  <si>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</si>
  <si>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</si>
  <si>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</si>
  <si>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</si>
  <si>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</si>
  <si>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</si>
  <si>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</si>
  <si>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</si>
  <si>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</si>
  <si>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</si>
  <si>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</si>
  <si>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</si>
  <si>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</si>
  <si>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</si>
  <si>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</si>
  <si>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</si>
  <si>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</si>
  <si>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</si>
  <si>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</si>
  <si>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</si>
  <si>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</si>
  <si>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</si>
  <si>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</si>
  <si>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</si>
  <si>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</si>
  <si>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</si>
  <si>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</si>
  <si>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</si>
  <si>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</si>
  <si>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</si>
  <si>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</si>
  <si>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</si>
  <si>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</si>
  <si>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</si>
  <si>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</si>
  <si>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</si>
  <si>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</si>
  <si>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</si>
  <si>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</si>
  <si>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</si>
  <si>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</si>
  <si>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</si>
  <si>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</si>
  <si>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</si>
  <si>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</si>
  <si>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</si>
  <si>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</si>
  <si>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</si>
  <si>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</si>
  <si>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</si>
  <si>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</si>
  <si>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</si>
  <si>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</si>
  <si>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</si>
  <si>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</si>
  <si>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</si>
  <si>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</si>
  <si>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</si>
  <si>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</si>
  <si>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</si>
  <si>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</si>
  <si>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</si>
  <si>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</si>
  <si>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</si>
  <si>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</si>
  <si>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</si>
  <si>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</si>
  <si>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</si>
  <si>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</si>
  <si>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</si>
  <si>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</si>
  <si>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</si>
  <si>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</si>
  <si>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</si>
  <si>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</si>
  <si>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</si>
  <si>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</si>
  <si>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</si>
  <si>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</si>
  <si>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</si>
  <si>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</si>
  <si>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</si>
  <si>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</si>
  <si>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</si>
  <si>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</si>
  <si>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</si>
  <si>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</si>
  <si>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</si>
  <si>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</si>
  <si>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</si>
  <si>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</si>
  <si>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</si>
  <si>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</si>
  <si>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</si>
  <si>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</si>
  <si>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</si>
  <si>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</si>
  <si>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</si>
  <si>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</si>
  <si>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</si>
  <si>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</si>
  <si>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</si>
  <si>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</si>
  <si>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</si>
  <si>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</si>
  <si>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</si>
  <si>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</si>
  <si>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</si>
  <si>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</si>
  <si>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</si>
  <si>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</si>
  <si>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</si>
  <si>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</si>
  <si>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</si>
  <si>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</si>
  <si>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</si>
  <si>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</si>
  <si>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</si>
  <si>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</si>
  <si>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</si>
  <si>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</si>
  <si>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</si>
  <si>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</si>
  <si>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</si>
  <si>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</si>
  <si>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</si>
  <si>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</si>
  <si>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</si>
  <si>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</si>
  <si>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</si>
  <si>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</si>
  <si>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</si>
  <si>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</si>
  <si>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</si>
  <si>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</si>
  <si>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</si>
  <si>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</si>
  <si>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</si>
  <si>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</si>
  <si>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</si>
  <si>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</si>
  <si>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</si>
  <si>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</si>
  <si>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</si>
  <si>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</si>
  <si>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</si>
  <si>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</si>
  <si>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</si>
  <si>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</si>
  <si>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</si>
  <si>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</si>
  <si>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</si>
  <si>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</si>
  <si>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</si>
  <si>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</si>
  <si>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</si>
  <si>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</si>
  <si>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</si>
  <si>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</si>
  <si>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</si>
  <si>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</si>
  <si>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</si>
  <si>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</si>
  <si>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</si>
  <si>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</si>
  <si>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</si>
  <si>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</si>
  <si>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</si>
  <si>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</si>
  <si>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</si>
  <si>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</si>
  <si>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</si>
  <si>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</si>
  <si>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</si>
  <si>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</si>
  <si>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</si>
  <si>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</si>
  <si>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</si>
  <si>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</si>
  <si>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</si>
  <si>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</si>
  <si>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</si>
  <si>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</si>
  <si>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</si>
  <si>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</si>
  <si>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</si>
  <si>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</si>
  <si>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</si>
  <si>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</si>
  <si>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</si>
  <si>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</si>
  <si>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</si>
  <si>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</si>
  <si>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</si>
  <si>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</si>
  <si>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</si>
  <si>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</si>
  <si>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</si>
  <si>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</si>
  <si>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</si>
  <si>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</si>
  <si>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</si>
  <si>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</si>
  <si>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</si>
  <si>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</si>
  <si>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</si>
  <si>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</si>
  <si>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</si>
  <si>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</si>
  <si>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</si>
  <si>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</si>
  <si>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</si>
  <si>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</si>
  <si>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</si>
  <si>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</si>
  <si>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</si>
  <si>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</si>
  <si>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</si>
  <si>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</si>
  <si>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</si>
  <si>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</si>
  <si>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</si>
  <si>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</si>
  <si>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</si>
  <si>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</si>
  <si>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</si>
  <si>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</si>
  <si>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</si>
  <si>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</si>
  <si>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</si>
  <si>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</si>
  <si>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</si>
  <si>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</si>
  <si>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</si>
  <si>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</si>
  <si>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</si>
  <si>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</si>
  <si>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</si>
  <si>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</si>
  <si>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</si>
  <si>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</si>
  <si>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</si>
  <si>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</si>
  <si>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</si>
  <si>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</si>
  <si>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</si>
  <si>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</si>
  <si>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</si>
  <si>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</si>
  <si>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</si>
  <si>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</si>
  <si>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</si>
  <si>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</si>
  <si>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</si>
  <si>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</si>
  <si>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</si>
  <si>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</si>
  <si>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</si>
  <si>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</si>
  <si>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</si>
  <si>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</si>
  <si>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</si>
  <si>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</si>
  <si>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</si>
  <si>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</si>
  <si>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</si>
  <si>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</si>
  <si>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</si>
  <si>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</si>
  <si>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</si>
  <si>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</si>
  <si>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</si>
  <si>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</si>
  <si>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</si>
  <si>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</si>
  <si>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</si>
  <si>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</si>
  <si>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</si>
  <si>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</si>
  <si>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</si>
  <si>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</si>
  <si>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</si>
  <si>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</si>
  <si>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</si>
  <si>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</si>
  <si>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</si>
  <si>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</si>
  <si>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</si>
  <si>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</si>
  <si>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</si>
  <si>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</si>
  <si>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</si>
  <si>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</si>
  <si>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</si>
  <si>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</si>
  <si>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</si>
  <si>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</si>
  <si>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</si>
  <si>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</si>
  <si>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</si>
  <si>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</si>
  <si>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</si>
  <si>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</si>
  <si>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</si>
  <si>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</si>
  <si>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</si>
  <si>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</si>
  <si>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</si>
  <si>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</si>
  <si>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</si>
  <si>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</si>
  <si>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</si>
  <si>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</si>
  <si>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</si>
  <si>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</si>
  <si>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</si>
  <si>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</si>
  <si>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</si>
  <si>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</si>
  <si>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</si>
  <si>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</si>
  <si>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</si>
  <si>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</si>
  <si>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</si>
  <si>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</si>
  <si>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</si>
  <si>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</si>
  <si>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</si>
  <si>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</si>
  <si>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</si>
  <si>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</si>
  <si>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</si>
  <si>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</si>
  <si>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</si>
  <si>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</si>
  <si>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</si>
  <si>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</si>
  <si>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</si>
  <si>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</si>
  <si>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</si>
  <si>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</si>
  <si>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</si>
  <si>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</si>
  <si>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</si>
  <si>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</si>
  <si>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</si>
  <si>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</si>
  <si>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</si>
  <si>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</si>
  <si>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</si>
  <si>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</si>
  <si>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</si>
  <si>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</si>
  <si>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</si>
  <si>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</si>
  <si>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</si>
  <si>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</si>
  <si>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</si>
  <si>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</si>
  <si>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</si>
  <si>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</si>
  <si>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</si>
  <si>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</si>
  <si>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</si>
  <si>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</si>
  <si>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</si>
  <si>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</si>
  <si>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</si>
  <si>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</si>
  <si>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</si>
  <si>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</si>
  <si>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</si>
  <si>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</si>
  <si>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</si>
  <si>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</si>
  <si>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</si>
  <si>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</si>
  <si>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</si>
  <si>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</si>
  <si>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</si>
  <si>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</si>
  <si>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</si>
  <si>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</si>
  <si>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</si>
  <si>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</si>
  <si>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</si>
  <si>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</si>
  <si>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</si>
  <si>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</si>
  <si>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</si>
  <si>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</si>
  <si>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</si>
  <si>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</si>
  <si>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</si>
  <si>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</si>
  <si>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</si>
  <si>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</si>
  <si>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</si>
  <si>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</si>
  <si>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</si>
  <si>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</si>
  <si>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</si>
  <si>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</si>
  <si>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</si>
  <si>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</si>
  <si>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</si>
  <si>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</si>
  <si>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</si>
  <si>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</si>
  <si>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</si>
  <si>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</si>
  <si>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</si>
  <si>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</si>
  <si>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</si>
  <si>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</si>
  <si>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</si>
  <si>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</si>
  <si>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</si>
  <si>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</si>
  <si>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</si>
  <si>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</si>
  <si>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</si>
  <si>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</si>
  <si>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</si>
  <si>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</si>
  <si>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</si>
  <si>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</si>
  <si>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</si>
  <si>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</si>
  <si>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</si>
  <si>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</si>
  <si>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</si>
  <si>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</si>
  <si>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</si>
  <si>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</si>
  <si>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</si>
  <si>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</si>
  <si>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</si>
  <si>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</si>
  <si>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</si>
  <si>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</si>
  <si>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</si>
  <si>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</si>
  <si>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</si>
  <si>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</si>
  <si>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</si>
  <si>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</si>
  <si>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</si>
  <si>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</si>
  <si>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</si>
  <si>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</si>
  <si>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</si>
  <si>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</si>
  <si>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</si>
  <si>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</si>
  <si>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</si>
  <si>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</si>
  <si>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</si>
  <si>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</si>
  <si>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</si>
  <si>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</si>
  <si>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</si>
  <si>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</si>
  <si>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</si>
  <si>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</si>
  <si>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</si>
  <si>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</si>
  <si>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</si>
  <si>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</si>
  <si>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</si>
  <si>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</si>
  <si>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</si>
  <si>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</si>
  <si>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</si>
  <si>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</si>
  <si>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</si>
  <si>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</si>
  <si>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</si>
  <si>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</si>
  <si>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</si>
  <si>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</si>
  <si>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</si>
  <si>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</si>
  <si>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</si>
  <si>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</si>
  <si>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</si>
  <si>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</si>
  <si>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</si>
  <si>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</si>
  <si>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</si>
  <si>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</si>
  <si>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</si>
  <si>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</si>
  <si>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</si>
  <si>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</si>
  <si>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</si>
  <si>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</si>
  <si>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</si>
  <si>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</si>
  <si>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</si>
  <si>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</si>
  <si>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</si>
  <si>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</si>
  <si>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</si>
  <si>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</si>
  <si>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</si>
  <si>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</si>
  <si>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</si>
  <si>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</si>
  <si>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</si>
  <si>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</si>
  <si>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</si>
  <si>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</si>
  <si>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</si>
  <si>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</si>
  <si>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</si>
  <si>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</si>
  <si>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</si>
  <si>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</si>
  <si>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</si>
  <si>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</si>
  <si>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</si>
  <si>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</si>
  <si>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</si>
  <si>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</si>
  <si>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</si>
  <si>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</si>
  <si>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</si>
  <si>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</si>
  <si>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</si>
  <si>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</si>
  <si>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</si>
  <si>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</si>
  <si>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</si>
  <si>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</si>
  <si>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</si>
  <si>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</si>
  <si>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</si>
  <si>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</si>
  <si>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</si>
  <si>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</si>
  <si>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</si>
  <si>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</si>
  <si>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</si>
  <si>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</si>
  <si>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</si>
  <si>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</si>
  <si>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</si>
  <si>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</si>
  <si>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</si>
  <si>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</si>
  <si>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</si>
  <si>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</si>
  <si>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</si>
  <si>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</si>
  <si>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</si>
  <si>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</si>
  <si>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</si>
  <si>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</si>
  <si>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</si>
  <si>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</si>
  <si>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</si>
  <si>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</si>
  <si>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</si>
  <si>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</si>
  <si>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</si>
  <si>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</si>
  <si>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</si>
  <si>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</si>
  <si>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</si>
  <si>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</si>
  <si>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</si>
  <si>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</si>
  <si>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</si>
  <si>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</si>
  <si>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</si>
  <si>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</si>
  <si>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</si>
  <si>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</si>
  <si>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</si>
  <si>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</si>
  <si>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</si>
  <si>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</si>
  <si>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</si>
  <si>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</si>
  <si>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</si>
  <si>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</si>
  <si>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</si>
  <si>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</si>
  <si>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</si>
  <si>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</si>
  <si>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</si>
  <si>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</si>
  <si>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</si>
  <si>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</si>
  <si>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</si>
  <si>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</si>
  <si>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</si>
  <si>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</si>
  <si>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</si>
  <si>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</si>
  <si>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</si>
  <si>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</si>
  <si>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</si>
  <si>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</si>
  <si>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</si>
  <si>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</si>
  <si>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</si>
  <si>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</si>
  <si>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</si>
  <si>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</si>
  <si>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</si>
  <si>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</si>
  <si>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</si>
  <si>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</si>
  <si>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</si>
  <si>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</si>
  <si>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</si>
  <si>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</si>
  <si>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</si>
  <si>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</si>
  <si>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</si>
  <si>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</si>
  <si>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</si>
  <si>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</si>
  <si>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</si>
  <si>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</si>
  <si>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</si>
  <si>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</si>
  <si>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</si>
  <si>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</si>
  <si>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</si>
  <si>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</si>
  <si>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</si>
  <si>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</si>
  <si>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</si>
  <si>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</si>
  <si>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</si>
  <si>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</si>
  <si>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</si>
  <si>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</si>
  <si>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</si>
  <si>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</si>
  <si>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</si>
  <si>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</si>
  <si>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</si>
  <si>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</si>
  <si>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</si>
  <si>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</si>
  <si>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</si>
  <si>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</si>
  <si>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</si>
  <si>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</si>
  <si>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</si>
  <si>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</si>
  <si>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</si>
  <si>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</si>
  <si>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</si>
  <si>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</si>
  <si>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</si>
  <si>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</si>
  <si>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</si>
  <si>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</si>
  <si>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</si>
  <si>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</si>
  <si>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</si>
  <si>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</si>
  <si>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</si>
  <si>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</si>
  <si>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</si>
  <si>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</si>
  <si>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</si>
  <si>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</si>
  <si>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</si>
  <si>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</si>
  <si>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</si>
  <si>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</si>
  <si>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</si>
  <si>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</si>
  <si>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</si>
  <si>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</si>
  <si>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</si>
  <si>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</si>
  <si>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</si>
  <si>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</si>
  <si>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</si>
  <si>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</si>
  <si>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</si>
  <si>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</si>
  <si>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</si>
  <si>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</si>
  <si>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</si>
  <si>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</si>
  <si>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</si>
  <si>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</si>
  <si>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</si>
  <si>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</si>
  <si>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</si>
  <si>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</si>
  <si>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</si>
  <si>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</si>
  <si>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</si>
  <si>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</si>
  <si>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</si>
  <si>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</si>
  <si>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</si>
  <si>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</si>
  <si>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</si>
  <si>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</si>
  <si>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</si>
  <si>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</si>
  <si>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</si>
  <si>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</si>
  <si>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</si>
  <si>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</si>
  <si>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</si>
  <si>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</si>
  <si>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</si>
  <si>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</si>
  <si>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</si>
  <si>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</si>
  <si>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</si>
  <si>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</si>
  <si>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</si>
  <si>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</si>
  <si>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</si>
  <si>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</si>
  <si>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</si>
  <si>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</si>
  <si>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</si>
  <si>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</si>
  <si>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</si>
  <si>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</si>
  <si>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</si>
  <si>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</si>
  <si>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</si>
  <si>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</si>
  <si>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</si>
  <si>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</si>
  <si>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</si>
  <si>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</si>
  <si>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</si>
  <si>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</si>
  <si>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</si>
  <si>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</si>
  <si>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</si>
  <si>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</si>
  <si>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</si>
  <si>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</si>
  <si>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</si>
  <si>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</si>
  <si>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</si>
  <si>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</si>
  <si>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</si>
  <si>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</si>
  <si>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</si>
  <si>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</si>
  <si>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</si>
  <si>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</si>
  <si>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</si>
  <si>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</si>
  <si>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</si>
  <si>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</si>
  <si>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</si>
  <si>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</si>
  <si>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</si>
  <si>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</si>
  <si>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</si>
  <si>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</si>
  <si>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</si>
  <si>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</si>
  <si>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</si>
  <si>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</si>
  <si>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</si>
  <si>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</si>
  <si>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</si>
  <si>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</si>
  <si>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</si>
  <si>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</si>
  <si>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</si>
  <si>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</si>
  <si>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</si>
  <si>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</si>
  <si>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</si>
  <si>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</si>
  <si>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</si>
  <si>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</si>
  <si>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</si>
  <si>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</si>
  <si>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</si>
  <si>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</si>
  <si>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</si>
  <si>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</si>
  <si>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</si>
  <si>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</si>
  <si>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</si>
  <si>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</si>
  <si>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</si>
  <si>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</si>
  <si>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</si>
  <si>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</si>
  <si>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</si>
  <si>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</si>
  <si>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</si>
  <si>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</si>
  <si>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</si>
  <si>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</si>
  <si>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</si>
  <si>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</si>
  <si>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</si>
  <si>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</si>
  <si>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</si>
  <si>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</si>
  <si>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</si>
  <si>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</si>
  <si>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</si>
  <si>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</si>
  <si>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</si>
  <si>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</si>
  <si>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</si>
  <si>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</si>
  <si>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</si>
  <si>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</si>
  <si>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</si>
  <si>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</si>
  <si>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</si>
  <si>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</si>
  <si>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</si>
  <si>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</si>
  <si>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</si>
  <si>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</si>
  <si>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</si>
  <si>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</si>
  <si>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</si>
  <si>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</si>
  <si>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</si>
  <si>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</si>
  <si>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</si>
  <si>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</si>
  <si>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</si>
  <si>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</si>
  <si>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</si>
  <si>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</si>
  <si>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</si>
  <si>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</si>
  <si>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</si>
  <si>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</si>
  <si>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</si>
  <si>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</si>
  <si>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</si>
  <si>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</si>
  <si>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</si>
  <si>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</si>
  <si>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</si>
  <si>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</si>
  <si>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</si>
  <si>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</si>
  <si>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</si>
  <si>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</si>
  <si>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</si>
  <si>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</si>
  <si>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</si>
  <si>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</si>
  <si>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</si>
  <si>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</si>
  <si>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</si>
  <si>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</si>
  <si>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</si>
  <si>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</si>
  <si>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</si>
  <si>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</si>
  <si>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</si>
  <si>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</si>
  <si>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</si>
  <si>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</si>
  <si>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</si>
  <si>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</si>
  <si>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</si>
  <si>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</si>
  <si>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</si>
  <si>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</si>
  <si>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</si>
  <si>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</si>
  <si>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</si>
  <si>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</si>
  <si>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</si>
  <si>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</si>
  <si>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</si>
  <si>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</si>
  <si>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</si>
  <si>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</si>
  <si>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</si>
  <si>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</si>
  <si>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</si>
  <si>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</si>
  <si>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</si>
  <si>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</si>
  <si>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</si>
  <si>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</si>
  <si>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</si>
  <si>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</si>
  <si>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</si>
  <si>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</si>
  <si>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</si>
  <si>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</si>
  <si>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</si>
  <si>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</si>
  <si>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</si>
  <si>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</si>
  <si>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</si>
  <si>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</si>
  <si>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</si>
  <si>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</si>
  <si>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</si>
  <si>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</si>
  <si>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</si>
  <si>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</si>
  <si>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</si>
  <si>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</si>
  <si>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</si>
  <si>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</si>
  <si>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</si>
  <si>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</si>
  <si>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</si>
  <si>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</si>
  <si>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</si>
  <si>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</si>
  <si>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</si>
  <si>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</si>
  <si>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</si>
  <si>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</si>
  <si>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</si>
  <si>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</si>
  <si>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</si>
  <si>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</si>
  <si>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</si>
  <si>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</si>
  <si>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</si>
  <si>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</si>
  <si>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</si>
  <si>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</si>
  <si>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</si>
  <si>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</si>
  <si>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</si>
  <si>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</si>
  <si>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</si>
  <si>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</si>
  <si>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</si>
  <si>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</si>
  <si>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</si>
  <si>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</si>
  <si>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</si>
  <si>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</si>
  <si>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</si>
  <si>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</si>
  <si>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</si>
  <si>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</si>
  <si>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</si>
  <si>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</si>
  <si>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</si>
  <si>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</si>
  <si>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</si>
  <si>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</si>
  <si>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</si>
  <si>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</si>
  <si>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</si>
  <si>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</si>
  <si>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</si>
  <si>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</si>
  <si>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</si>
  <si>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</si>
  <si>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</si>
  <si>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</si>
  <si>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</si>
  <si>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</si>
  <si>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</si>
  <si>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</si>
  <si>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</si>
  <si>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</si>
  <si>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</si>
  <si>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</si>
  <si>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</si>
  <si>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</si>
  <si>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</si>
  <si>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</si>
  <si>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</si>
  <si>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</si>
  <si>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</si>
  <si>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</si>
  <si>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</si>
  <si>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</si>
  <si>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</si>
  <si>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</si>
  <si>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</si>
  <si>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</si>
  <si>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</si>
  <si>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</si>
  <si>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</si>
  <si>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</si>
  <si>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</si>
  <si>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</si>
  <si>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</si>
  <si>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</si>
  <si>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</si>
  <si>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</si>
  <si>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</si>
  <si>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</si>
  <si>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</si>
  <si>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</si>
  <si>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</si>
  <si>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</si>
  <si>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</si>
  <si>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</si>
  <si>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</si>
  <si>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</si>
  <si>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</si>
  <si>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</si>
  <si>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</si>
  <si>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</si>
  <si>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</si>
  <si>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</si>
  <si>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</si>
  <si>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</si>
  <si>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</si>
  <si>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</si>
  <si>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</si>
  <si>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</si>
  <si>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</si>
  <si>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</si>
  <si>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</si>
  <si>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</si>
  <si>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</si>
  <si>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</si>
  <si>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</si>
  <si>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</si>
  <si>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</si>
  <si>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</si>
  <si>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</si>
  <si>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</si>
  <si>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</si>
  <si>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</si>
  <si>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</si>
  <si>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</si>
  <si>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</si>
  <si>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</si>
  <si>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</si>
  <si>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</si>
  <si>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</si>
  <si>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</si>
  <si>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</si>
  <si>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</si>
  <si>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</si>
  <si>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</si>
  <si>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</si>
  <si>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</si>
  <si>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</si>
  <si>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</si>
  <si>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</si>
  <si>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</si>
  <si>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</si>
  <si>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</si>
  <si>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</si>
  <si>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</si>
  <si>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</si>
  <si>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</si>
  <si>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</si>
  <si>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</si>
  <si>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</si>
  <si>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</si>
  <si>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</si>
  <si>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</si>
  <si>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</si>
  <si>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</si>
  <si>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</si>
  <si>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</si>
  <si>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</si>
  <si>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</si>
  <si>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</si>
  <si>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</si>
  <si>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</si>
  <si>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</si>
  <si>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</si>
  <si>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</si>
  <si>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</si>
  <si>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</si>
  <si>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</si>
  <si>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</si>
  <si>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</si>
  <si>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</si>
  <si>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</si>
  <si>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</si>
  <si>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</si>
  <si>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</si>
  <si>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</si>
  <si>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</si>
  <si>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</si>
  <si>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</si>
  <si>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</si>
  <si>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</si>
  <si>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</si>
  <si>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</si>
  <si>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</si>
  <si>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</si>
  <si>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</si>
  <si>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</si>
  <si>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</si>
  <si>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</si>
  <si>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</si>
  <si>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</si>
  <si>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</si>
  <si>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</si>
  <si>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</si>
  <si>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</si>
  <si>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</si>
  <si>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</si>
  <si>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</si>
  <si>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</si>
  <si>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</si>
  <si>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</si>
  <si>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</si>
  <si>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</si>
  <si>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</si>
  <si>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</si>
  <si>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</si>
  <si>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</si>
  <si>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</si>
  <si>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</si>
  <si>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</si>
  <si>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</si>
  <si>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</si>
  <si>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</si>
  <si>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</si>
  <si>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</si>
  <si>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</si>
  <si>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</si>
  <si>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</si>
  <si>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</si>
  <si>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</si>
  <si>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</si>
  <si>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</si>
  <si>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</si>
  <si>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</si>
  <si>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</si>
  <si>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</si>
  <si>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</si>
  <si>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</si>
  <si>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</si>
  <si>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</si>
  <si>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</si>
  <si>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</si>
  <si>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</si>
  <si>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</si>
  <si>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</si>
  <si>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</si>
  <si>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</si>
  <si>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</si>
  <si>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</si>
  <si>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</si>
  <si>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</si>
  <si>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</si>
  <si>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</si>
  <si>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</si>
  <si>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</si>
  <si>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</si>
  <si>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</si>
  <si>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</si>
  <si>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</si>
  <si>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</si>
  <si>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</si>
  <si>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</si>
  <si>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</si>
  <si>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</si>
  <si>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</si>
  <si>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</si>
  <si>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</si>
  <si>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</si>
  <si>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</si>
  <si>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</si>
  <si>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</si>
  <si>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</si>
  <si>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</si>
  <si>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</si>
  <si>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</si>
  <si>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</si>
  <si>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</si>
  <si>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</si>
  <si>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</si>
  <si>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</si>
  <si>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</si>
  <si>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</si>
  <si>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</si>
  <si>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</si>
  <si>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</si>
  <si>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</si>
  <si>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</si>
  <si>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</si>
  <si>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</si>
  <si>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</si>
  <si>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</si>
  <si>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</si>
  <si>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</si>
  <si>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</si>
  <si>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</si>
  <si>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</si>
  <si>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</si>
  <si>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</si>
  <si>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</si>
  <si>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</si>
  <si>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</si>
  <si>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</si>
  <si>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</si>
  <si>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</si>
  <si>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</si>
  <si>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</si>
  <si>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</si>
  <si>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</si>
  <si>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</si>
  <si>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</si>
  <si>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</si>
  <si>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</si>
  <si>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</si>
  <si>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</si>
  <si>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</si>
  <si>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</si>
  <si>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</si>
  <si>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</si>
  <si>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</si>
  <si>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</si>
  <si>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</si>
  <si>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</si>
  <si>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</si>
  <si>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</si>
  <si>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</si>
  <si>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</si>
  <si>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</si>
  <si>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</si>
  <si>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</si>
  <si>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</si>
  <si>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</si>
  <si>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</si>
  <si>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</si>
  <si>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</si>
  <si>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</si>
  <si>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</si>
  <si>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</si>
  <si>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</si>
  <si>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</si>
  <si>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</si>
  <si>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</si>
  <si>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</si>
  <si>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</si>
  <si>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</si>
  <si>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</si>
  <si>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</si>
  <si>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</si>
  <si>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</si>
  <si>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</si>
  <si>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</si>
  <si>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</si>
  <si>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</si>
  <si>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</si>
  <si>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</si>
  <si>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</si>
  <si>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</si>
  <si>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</si>
  <si>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</si>
  <si>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</si>
  <si>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</si>
  <si>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</si>
  <si>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</si>
  <si>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</si>
  <si>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</si>
  <si>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</si>
  <si>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</si>
  <si>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</si>
  <si>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</si>
  <si>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</si>
  <si>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</si>
  <si>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</si>
  <si>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</si>
  <si>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</si>
  <si>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</si>
  <si>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</si>
  <si>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</si>
  <si>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</si>
  <si>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</si>
  <si>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</si>
  <si>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</si>
  <si>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</si>
  <si>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</si>
  <si>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</si>
  <si>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</si>
  <si>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</si>
  <si>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</si>
  <si>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</si>
  <si>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</si>
  <si>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</si>
  <si>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</si>
  <si>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</si>
  <si>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</si>
  <si>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</si>
  <si>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</si>
  <si>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</si>
  <si>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</si>
  <si>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</si>
  <si>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</si>
  <si>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</si>
  <si>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</si>
  <si>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</si>
  <si>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</si>
  <si>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</si>
  <si>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</si>
  <si>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</si>
  <si>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</si>
  <si>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</si>
  <si>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</si>
  <si>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</si>
  <si>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</si>
  <si>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</si>
  <si>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</si>
  <si>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</si>
  <si>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</si>
  <si>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</si>
  <si>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</si>
  <si>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</si>
  <si>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</si>
  <si>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</si>
  <si>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</si>
  <si>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</si>
  <si>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</si>
  <si>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</si>
  <si>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</si>
  <si>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</si>
  <si>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</si>
  <si>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</si>
  <si>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</si>
  <si>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</si>
  <si>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</si>
  <si>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</si>
  <si>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</si>
  <si>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</si>
  <si>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</si>
  <si>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</si>
  <si>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</si>
  <si>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</si>
  <si>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</si>
  <si>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</si>
  <si>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</si>
  <si>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</si>
  <si>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</si>
  <si>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</si>
  <si>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</si>
  <si>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</si>
  <si>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</si>
  <si>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</si>
  <si>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</si>
  <si>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</si>
  <si>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</si>
  <si>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</si>
  <si>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</si>
  <si>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</si>
  <si>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</si>
  <si>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</si>
  <si>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</si>
  <si>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</si>
  <si>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</si>
  <si>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</si>
  <si>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</si>
  <si>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</si>
  <si>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</si>
  <si>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</si>
  <si>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</si>
  <si>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</si>
  <si>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</si>
  <si>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</si>
  <si>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</si>
  <si>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</si>
  <si>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</si>
  <si>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</si>
  <si>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</si>
  <si>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</si>
  <si>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</si>
  <si>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</si>
  <si>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</si>
  <si>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</si>
  <si>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</si>
  <si>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</si>
  <si>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</si>
  <si>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</si>
  <si>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</si>
  <si>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</si>
  <si>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</si>
  <si>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</si>
  <si>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</si>
  <si>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</si>
  <si>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</si>
  <si>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</si>
  <si>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</si>
  <si>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</si>
  <si>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</si>
  <si>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</si>
  <si>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</si>
  <si>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</si>
  <si>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</si>
  <si>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</si>
  <si>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</si>
  <si>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</si>
  <si>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</si>
  <si>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</si>
  <si>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</si>
  <si>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</si>
  <si>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</si>
  <si>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</si>
  <si>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</si>
  <si>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</si>
  <si>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</si>
  <si>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</si>
  <si>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</si>
  <si>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</si>
  <si>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</si>
  <si>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</si>
  <si>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</si>
  <si>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</si>
  <si>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</si>
  <si>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</si>
  <si>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</si>
  <si>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</si>
  <si>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</si>
  <si>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</si>
  <si>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</si>
  <si>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</si>
  <si>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</si>
  <si>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</si>
  <si>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</si>
  <si>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</si>
  <si>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</si>
  <si>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</si>
  <si>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</si>
  <si>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</si>
  <si>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</si>
  <si>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</si>
  <si>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</si>
  <si>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</si>
  <si>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</si>
  <si>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</si>
  <si>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</si>
  <si>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</si>
  <si>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</si>
  <si>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</si>
  <si>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</si>
  <si>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</si>
  <si>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</si>
  <si>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</si>
  <si>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</si>
  <si>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</si>
  <si>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</si>
  <si>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</si>
  <si>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</si>
  <si>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</si>
  <si>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</si>
  <si>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</si>
  <si>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</si>
  <si>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</si>
  <si>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</si>
  <si>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</si>
  <si>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</si>
  <si>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</si>
  <si>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</si>
  <si>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</si>
  <si>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</si>
  <si>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</si>
  <si>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</si>
  <si>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</si>
  <si>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</si>
  <si>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</si>
  <si>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</si>
  <si>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</si>
  <si>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</si>
  <si>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</si>
  <si>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</si>
  <si>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</si>
  <si>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</si>
  <si>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</si>
  <si>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</si>
  <si>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</si>
  <si>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</si>
  <si>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</si>
  <si>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</si>
  <si>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</si>
  <si>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</si>
  <si>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</si>
  <si>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</si>
  <si>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</si>
  <si>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</si>
  <si>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</si>
  <si>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</si>
  <si>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</si>
  <si>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</si>
  <si>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</si>
  <si>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</si>
  <si>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</si>
  <si>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</si>
  <si>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</si>
  <si>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</si>
  <si>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</si>
  <si>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</si>
  <si>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</si>
  <si>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</si>
  <si>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</si>
  <si>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</si>
  <si>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</si>
  <si>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</si>
  <si>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</si>
  <si>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</si>
  <si>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</si>
  <si>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</si>
  <si>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</si>
  <si>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</si>
  <si>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</si>
  <si>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</si>
  <si>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</si>
  <si>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</si>
  <si>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</si>
  <si>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</si>
  <si>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</si>
  <si>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</si>
  <si>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</si>
  <si>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</si>
  <si>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</si>
  <si>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</si>
  <si>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</si>
  <si>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</si>
  <si>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</si>
  <si>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</si>
  <si>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</si>
  <si>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</si>
  <si>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</si>
  <si>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</si>
  <si>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</si>
  <si>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</si>
  <si>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</si>
  <si>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</si>
  <si>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</si>
  <si>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</si>
  <si>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</si>
  <si>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</si>
  <si>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</si>
  <si>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</si>
  <si>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</si>
  <si>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</si>
  <si>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</si>
  <si>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</si>
  <si>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</si>
  <si>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</si>
  <si>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</si>
  <si>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</si>
  <si>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</si>
  <si>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</si>
  <si>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</si>
  <si>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</si>
  <si>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</si>
  <si>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</si>
  <si>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</si>
  <si>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</si>
  <si>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</si>
  <si>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</si>
  <si>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</si>
  <si>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</si>
  <si>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</si>
  <si>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</si>
  <si>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</si>
  <si>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</si>
  <si>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</si>
  <si>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</si>
  <si>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</si>
  <si>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</si>
  <si>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</si>
  <si>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</si>
  <si>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</si>
  <si>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</si>
  <si>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</si>
  <si>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</si>
  <si>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</si>
  <si>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</si>
  <si>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</si>
  <si>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</si>
  <si>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</si>
  <si>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</si>
  <si>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</si>
  <si>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</si>
  <si>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</si>
  <si>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</si>
  <si>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</si>
  <si>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</si>
  <si>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</si>
  <si>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</si>
  <si>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</si>
  <si>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</si>
  <si>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</si>
  <si>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</si>
  <si>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</si>
  <si>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</si>
  <si>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</si>
  <si>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</si>
  <si>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</si>
  <si>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</si>
  <si>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</si>
  <si>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</si>
  <si>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</si>
  <si>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</si>
  <si>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</si>
  <si>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</si>
  <si>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</si>
  <si>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</si>
  <si>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</si>
  <si>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</si>
  <si>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</si>
  <si>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</si>
  <si>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</si>
  <si>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</si>
  <si>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</si>
  <si>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</si>
  <si>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</si>
  <si>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</si>
  <si>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</si>
  <si>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</si>
  <si>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</si>
  <si>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</si>
  <si>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</si>
  <si>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</si>
  <si>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</si>
  <si>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</si>
  <si>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</si>
  <si>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</si>
  <si>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</si>
  <si>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</si>
  <si>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</si>
  <si>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</si>
  <si>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</si>
  <si>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</si>
  <si>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</si>
  <si>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</si>
  <si>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</si>
  <si>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</si>
  <si>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</si>
  <si>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</si>
  <si>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</si>
  <si>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</si>
  <si>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</si>
  <si>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</si>
  <si>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</si>
  <si>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</si>
  <si>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</si>
  <si>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</si>
  <si>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</si>
  <si>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</si>
  <si>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</si>
  <si>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</si>
  <si>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</si>
  <si>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</si>
  <si>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</si>
  <si>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</si>
  <si>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</si>
  <si>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</si>
  <si>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</si>
  <si>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</si>
  <si>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</si>
  <si>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</si>
  <si>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</si>
  <si>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</si>
  <si>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</si>
  <si>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</si>
  <si>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</si>
  <si>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</si>
  <si>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</si>
  <si>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</si>
  <si>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</si>
  <si>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</si>
  <si>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</si>
  <si>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</si>
  <si>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</si>
  <si>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</si>
  <si>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</si>
  <si>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</si>
  <si>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</si>
  <si>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</si>
  <si>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</si>
  <si>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</si>
  <si>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</si>
  <si>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</si>
  <si>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</si>
  <si>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</si>
  <si>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</si>
  <si>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</si>
  <si>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</si>
  <si>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</si>
  <si>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</si>
  <si>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</si>
  <si>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</si>
  <si>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</si>
  <si>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</si>
  <si>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</si>
  <si>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</si>
  <si>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</si>
  <si>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</si>
  <si>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</si>
  <si>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</si>
  <si>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</si>
  <si>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</si>
  <si>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</si>
  <si>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</si>
  <si>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</si>
  <si>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</si>
  <si>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</si>
  <si>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</si>
  <si>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</si>
  <si>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</si>
  <si>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</si>
  <si>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</si>
  <si>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</si>
  <si>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</si>
  <si>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</si>
  <si>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</si>
  <si>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</si>
  <si>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</si>
  <si>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</si>
  <si>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</si>
  <si>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</si>
  <si>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</si>
  <si>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</si>
  <si>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</si>
  <si>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</si>
  <si>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</si>
  <si>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</si>
  <si>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</si>
  <si>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</si>
  <si>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</si>
  <si>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</si>
  <si>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</si>
  <si>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</si>
  <si>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</si>
  <si>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</si>
  <si>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</si>
  <si>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</si>
  <si>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</si>
  <si>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</si>
  <si>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</si>
  <si>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</si>
  <si>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</si>
  <si>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</si>
  <si>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</si>
  <si>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</si>
  <si>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</si>
  <si>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</si>
  <si>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</si>
  <si>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</si>
  <si>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</si>
  <si>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</si>
  <si>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</si>
  <si>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</si>
  <si>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</si>
  <si>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</si>
  <si>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</si>
  <si>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</si>
  <si>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</si>
  <si>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</si>
  <si>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</si>
  <si>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</si>
  <si>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</si>
  <si>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</si>
  <si>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</si>
  <si>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</si>
  <si>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</si>
  <si>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</si>
  <si>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</si>
  <si>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</si>
  <si>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</si>
  <si>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</si>
  <si>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</si>
  <si>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</si>
  <si>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</si>
  <si>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</si>
  <si>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</si>
  <si>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</si>
  <si>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</si>
  <si>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</si>
  <si>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</si>
  <si>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</si>
  <si>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</si>
  <si>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</si>
  <si>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</si>
  <si>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</si>
  <si>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</si>
  <si>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</si>
  <si>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</si>
  <si>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</si>
  <si>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</si>
  <si>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</si>
  <si>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</si>
  <si>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</si>
  <si>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</si>
  <si>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</si>
  <si>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</si>
  <si>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</si>
  <si>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</si>
  <si>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</si>
  <si>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</si>
  <si>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</si>
  <si>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</si>
  <si>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</si>
  <si>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</si>
  <si>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</si>
  <si>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</si>
  <si>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</si>
  <si>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</si>
  <si>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</si>
  <si>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</si>
  <si>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</si>
  <si>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</si>
  <si>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</si>
  <si>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</si>
  <si>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</si>
  <si>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</si>
  <si>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</si>
  <si>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</si>
  <si>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</si>
  <si>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</si>
  <si>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</si>
  <si>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</si>
  <si>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</si>
  <si>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</si>
  <si>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</si>
  <si>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</si>
  <si>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</si>
  <si>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</si>
  <si>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</si>
  <si>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</si>
  <si>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</si>
  <si>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</si>
  <si>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</si>
  <si>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</si>
  <si>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</si>
  <si>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</si>
  <si>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</si>
  <si>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</si>
  <si>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</si>
  <si>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</si>
  <si>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</si>
  <si>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</si>
  <si>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</si>
  <si>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</si>
  <si>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</si>
  <si>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</si>
  <si>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</si>
  <si>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</si>
  <si>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</si>
  <si>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</si>
  <si>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</si>
  <si>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</si>
  <si>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</si>
  <si>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</si>
  <si>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</si>
  <si>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</si>
  <si>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</si>
  <si>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</si>
  <si>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</si>
  <si>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</si>
  <si>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</si>
  <si>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</si>
  <si>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</si>
  <si>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</si>
  <si>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</si>
  <si>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</si>
  <si>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</si>
  <si>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</si>
  <si>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</si>
  <si>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</si>
  <si>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</si>
  <si>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</si>
  <si>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</si>
  <si>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</si>
  <si>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</si>
  <si>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</si>
  <si>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</si>
  <si>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</si>
  <si>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</si>
  <si>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</si>
  <si>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</si>
  <si>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</si>
  <si>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</si>
  <si>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</si>
  <si>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</si>
  <si>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</si>
  <si>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</si>
  <si>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</si>
  <si>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</si>
  <si>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</si>
  <si>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</si>
  <si>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</si>
  <si>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</si>
  <si>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</si>
  <si>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</si>
  <si>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</si>
  <si>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</si>
  <si>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</si>
  <si>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</si>
  <si>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</si>
  <si>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</si>
  <si>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</si>
  <si>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</si>
  <si>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</si>
  <si>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</si>
  <si>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</si>
  <si>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</si>
  <si>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</si>
  <si>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</si>
  <si>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</si>
  <si>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</si>
  <si>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</si>
  <si>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</si>
  <si>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</si>
  <si>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</si>
  <si>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</si>
  <si>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</si>
  <si>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</si>
  <si>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</si>
  <si>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</si>
  <si>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</si>
  <si>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</si>
  <si>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</si>
  <si>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</si>
  <si>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</si>
  <si>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</si>
  <si>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</si>
  <si>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</si>
  <si>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</si>
  <si>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</si>
  <si>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</si>
  <si>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</si>
  <si>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</si>
  <si>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</si>
  <si>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</si>
  <si>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</si>
  <si>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</si>
  <si>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</si>
  <si>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</si>
  <si>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</si>
  <si>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</si>
  <si>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</si>
  <si>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</si>
  <si>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</si>
  <si>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</si>
  <si>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</si>
  <si>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</si>
  <si>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</si>
  <si>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</si>
  <si>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</si>
  <si>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</si>
  <si>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</si>
  <si>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</si>
  <si>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</si>
  <si>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</si>
  <si>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</si>
  <si>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</si>
  <si>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</si>
  <si>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</si>
  <si>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</si>
  <si>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</si>
  <si>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</si>
  <si>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</si>
  <si>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</si>
  <si>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</si>
  <si>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</si>
  <si>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</si>
  <si>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</si>
  <si>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</si>
  <si>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</si>
  <si>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</si>
  <si>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</si>
  <si>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</si>
  <si>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</si>
  <si>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</si>
  <si>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</si>
  <si>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</si>
  <si>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</si>
  <si>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</si>
  <si>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</si>
  <si>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</si>
  <si>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</si>
  <si>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</si>
  <si>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</si>
  <si>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</si>
  <si>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</si>
  <si>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</si>
  <si>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</si>
  <si>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</si>
  <si>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</si>
  <si>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</si>
  <si>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</si>
  <si>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</si>
  <si>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</si>
  <si>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</si>
  <si>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</si>
  <si>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</si>
  <si>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</si>
  <si>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</si>
  <si>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</si>
  <si>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</si>
  <si>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</si>
  <si>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</si>
  <si>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</si>
  <si>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</si>
  <si>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</si>
  <si>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</si>
  <si>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</si>
  <si>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</si>
  <si>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</si>
  <si>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</si>
  <si>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</si>
  <si>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</si>
  <si>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</si>
  <si>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</si>
  <si>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</si>
  <si>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</si>
  <si>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</si>
  <si>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</si>
  <si>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</si>
  <si>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</si>
  <si>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</si>
  <si>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</si>
  <si>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</si>
  <si>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</si>
  <si>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</si>
  <si>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</si>
  <si>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</si>
  <si>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</si>
  <si>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</si>
  <si>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</si>
  <si>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</si>
  <si>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</si>
  <si>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</si>
  <si>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</si>
  <si>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</si>
  <si>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</si>
  <si>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</si>
  <si>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</si>
  <si>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</si>
  <si>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</si>
  <si>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</si>
  <si>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</si>
  <si>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</si>
  <si>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</si>
  <si>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</si>
  <si>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</si>
  <si>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</si>
  <si>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</si>
  <si>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</si>
  <si>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</si>
  <si>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</si>
  <si>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</si>
  <si>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</si>
  <si>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</si>
  <si>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</si>
  <si>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</si>
  <si>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</si>
  <si>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</si>
  <si>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</si>
  <si>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</si>
  <si>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</si>
  <si>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</si>
  <si>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</si>
  <si>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</si>
  <si>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</si>
  <si>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</si>
  <si>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</si>
  <si>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</si>
  <si>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</si>
  <si>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</si>
  <si>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</si>
  <si>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</si>
  <si>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</si>
  <si>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</si>
  <si>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</si>
  <si>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</si>
  <si>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</si>
  <si>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</si>
  <si>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</si>
  <si>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</si>
  <si>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</si>
  <si>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</si>
  <si>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</si>
  <si>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</si>
  <si>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</si>
  <si>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</si>
  <si>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</si>
  <si>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</si>
  <si>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</si>
  <si>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</si>
  <si>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</si>
  <si>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</si>
  <si>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</si>
  <si>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</si>
  <si>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</si>
  <si>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</si>
  <si>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</si>
  <si>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</si>
  <si>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</si>
  <si>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</si>
  <si>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</si>
  <si>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</si>
  <si>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</si>
  <si>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</si>
  <si>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</si>
  <si>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</si>
  <si>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</si>
  <si>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</si>
  <si>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</si>
  <si>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</si>
  <si>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</si>
  <si>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</si>
  <si>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</si>
  <si>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</si>
  <si>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</si>
  <si>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</si>
  <si>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</si>
  <si>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</si>
  <si>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</si>
  <si>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</si>
  <si>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</si>
  <si>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</si>
  <si>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</si>
  <si>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</si>
  <si>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</si>
  <si>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</si>
  <si>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</si>
  <si>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</si>
  <si>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</si>
  <si>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</si>
  <si>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</si>
  <si>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</si>
  <si>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</si>
  <si>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</si>
  <si>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</si>
  <si>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</si>
  <si>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</si>
  <si>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</si>
  <si>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</si>
  <si>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</si>
  <si>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</si>
  <si>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</si>
  <si>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</si>
  <si>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</si>
  <si>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</si>
  <si>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</si>
  <si>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</si>
  <si>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</si>
  <si>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</si>
  <si>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</si>
  <si>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</si>
  <si>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</si>
  <si>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</si>
  <si>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</si>
  <si>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</si>
  <si>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</si>
  <si>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</si>
  <si>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</si>
  <si>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</si>
  <si>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</si>
  <si>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</si>
  <si>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</si>
  <si>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</si>
  <si>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</si>
  <si>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</si>
  <si>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</si>
  <si>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</si>
  <si>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</si>
  <si>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</si>
  <si>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</si>
  <si>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</si>
  <si>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</si>
  <si>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</si>
  <si>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</si>
  <si>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</si>
  <si>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</si>
  <si>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</si>
  <si>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</si>
  <si>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</si>
  <si>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</si>
  <si>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</si>
  <si>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</si>
  <si>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</si>
  <si>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</si>
  <si>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</si>
  <si>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</si>
  <si>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</si>
  <si>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</si>
  <si>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</si>
  <si>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</si>
  <si>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</si>
  <si>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</si>
  <si>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</si>
  <si>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</si>
  <si>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</si>
  <si>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</si>
  <si>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</si>
  <si>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</si>
  <si>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</si>
  <si>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</si>
  <si>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</si>
  <si>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</si>
  <si>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</si>
  <si>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</si>
  <si>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</si>
  <si>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</si>
  <si>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</si>
  <si>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</si>
  <si>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</si>
  <si>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</si>
  <si>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</si>
  <si>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</si>
  <si>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</si>
  <si>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</si>
  <si>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</si>
  <si>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</si>
  <si>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</si>
  <si>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</si>
  <si>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</si>
  <si>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</si>
  <si>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</si>
  <si>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</si>
  <si>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</si>
  <si>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</si>
  <si>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</si>
  <si>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</si>
  <si>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</si>
  <si>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</si>
  <si>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</si>
  <si>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</si>
  <si>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</si>
  <si>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</si>
  <si>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</si>
  <si>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</si>
  <si>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</si>
  <si>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</si>
  <si>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</si>
  <si>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</si>
  <si>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</si>
  <si>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</si>
  <si>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</si>
  <si>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</si>
  <si>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</si>
  <si>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</si>
  <si>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</si>
  <si>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</si>
  <si>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</si>
  <si>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</si>
  <si>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</si>
  <si>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</si>
  <si>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</si>
  <si>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</si>
  <si>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</si>
  <si>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</si>
  <si>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</si>
  <si>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</si>
  <si>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</si>
  <si>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</si>
  <si>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</si>
  <si>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</si>
  <si>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</si>
  <si>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</si>
  <si>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</si>
  <si>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</si>
  <si>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</si>
  <si>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</si>
  <si>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</si>
  <si>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</si>
  <si>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</si>
  <si>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</si>
  <si>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</si>
  <si>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</si>
  <si>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</si>
  <si>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</si>
  <si>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</si>
  <si>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</si>
  <si>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</si>
  <si>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</si>
  <si>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</si>
  <si>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</si>
  <si>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</si>
  <si>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</si>
  <si>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</si>
  <si>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</si>
  <si>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</si>
  <si>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</si>
  <si>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</si>
  <si>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</si>
  <si>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</si>
  <si>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</si>
  <si>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</si>
  <si>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</si>
  <si>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</si>
  <si>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</si>
  <si>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</si>
  <si>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</si>
  <si>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</si>
  <si>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</si>
  <si>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</si>
  <si>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</si>
  <si>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</si>
  <si>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</si>
  <si>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</si>
  <si>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</si>
  <si>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</si>
  <si>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</si>
  <si>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</si>
  <si>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</si>
  <si>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</si>
  <si>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</si>
  <si>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</si>
  <si>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</si>
  <si>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</si>
  <si>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</si>
  <si>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</si>
  <si>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</si>
  <si>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</si>
  <si>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</si>
  <si>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</si>
  <si>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</si>
  <si>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</si>
  <si>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</si>
  <si>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</si>
  <si>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</si>
  <si>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</si>
  <si>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</si>
  <si>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</si>
  <si>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</si>
  <si>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</si>
  <si>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</si>
  <si>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</si>
  <si>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</si>
  <si>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</si>
  <si>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</si>
  <si>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</si>
  <si>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</si>
  <si>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</si>
  <si>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</si>
  <si>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</si>
  <si>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</si>
  <si>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</si>
  <si>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</si>
  <si>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</si>
  <si>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</si>
  <si>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</si>
  <si>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</si>
  <si>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</si>
  <si>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</si>
  <si>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</si>
  <si>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</si>
  <si>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</si>
  <si>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</si>
  <si>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</si>
  <si>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</si>
  <si>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</si>
  <si>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</si>
  <si>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</si>
  <si>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</si>
  <si>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</si>
  <si>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</si>
  <si>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</si>
  <si>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</si>
  <si>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</si>
  <si>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</si>
  <si>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</si>
  <si>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</si>
  <si>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</si>
  <si>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</si>
  <si>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</si>
  <si>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</si>
  <si>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</si>
  <si>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</si>
  <si>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</si>
  <si>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</si>
  <si>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</si>
  <si>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</si>
  <si>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</si>
  <si>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</si>
  <si>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</si>
  <si>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</si>
  <si>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</si>
  <si>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</si>
  <si>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</si>
  <si>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</si>
  <si>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</si>
  <si>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</si>
  <si>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</si>
  <si>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</si>
  <si>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</si>
  <si>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</si>
  <si>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</si>
  <si>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</si>
  <si>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</si>
  <si>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</si>
  <si>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</si>
  <si>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</si>
  <si>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</si>
  <si>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</si>
  <si>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</si>
  <si>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</si>
  <si>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</si>
  <si>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</si>
  <si>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</si>
  <si>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</si>
  <si>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</si>
  <si>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</si>
  <si>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</si>
  <si>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</si>
  <si>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</si>
  <si>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</si>
  <si>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</si>
  <si>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</si>
  <si>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</si>
  <si>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</si>
  <si>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</si>
  <si>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</si>
  <si>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</si>
  <si>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</si>
  <si>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</si>
  <si>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</si>
  <si>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</si>
  <si>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</si>
  <si>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</si>
  <si>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</si>
  <si>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</si>
  <si>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</si>
  <si>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</si>
  <si>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</si>
  <si>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</si>
  <si>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</si>
  <si>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</si>
  <si>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</si>
  <si>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</si>
  <si>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</si>
  <si>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</si>
  <si>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</si>
  <si>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</si>
  <si>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</si>
  <si>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</si>
  <si>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</si>
  <si>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</si>
  <si>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</si>
  <si>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</si>
  <si>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</si>
  <si>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</si>
  <si>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</si>
  <si>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</si>
  <si>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</si>
  <si>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</si>
  <si>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</si>
  <si>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</si>
  <si>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</si>
  <si>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</si>
  <si>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</si>
  <si>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</si>
  <si>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</si>
  <si>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</si>
  <si>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</si>
  <si>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</si>
  <si>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</si>
  <si>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</si>
  <si>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</si>
  <si>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</si>
  <si>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</si>
  <si>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</si>
  <si>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</si>
  <si>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</si>
  <si>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</si>
  <si>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</si>
  <si>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</si>
  <si>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</si>
  <si>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</si>
  <si>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</si>
  <si>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</si>
  <si>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</si>
  <si>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</si>
  <si>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</si>
  <si>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</si>
  <si>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</si>
  <si>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</si>
  <si>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</si>
  <si>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</si>
  <si>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</si>
  <si>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</si>
  <si>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</si>
  <si>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</si>
  <si>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</si>
  <si>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</si>
  <si>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</si>
  <si>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</si>
  <si>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</si>
  <si>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</si>
  <si>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</si>
  <si>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</si>
  <si>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</si>
  <si>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</si>
  <si>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</si>
  <si>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</si>
  <si>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</si>
  <si>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</si>
  <si>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</si>
  <si>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</si>
  <si>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</si>
  <si>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</si>
  <si>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</si>
  <si>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</si>
  <si>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</si>
  <si>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</si>
  <si>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</si>
  <si>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</si>
  <si>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</si>
  <si>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</si>
  <si>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</si>
  <si>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</si>
  <si>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</si>
  <si>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</si>
  <si>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</si>
  <si>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</si>
  <si>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</si>
  <si>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</si>
  <si>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</si>
  <si>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</si>
  <si>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</si>
  <si>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</si>
  <si>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</si>
  <si>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</si>
  <si>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</si>
  <si>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</si>
  <si>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</si>
  <si>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</si>
  <si>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</si>
  <si>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</si>
  <si>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</si>
  <si>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</si>
  <si>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</si>
  <si>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</si>
  <si>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</si>
  <si>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</si>
  <si>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</si>
  <si>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</si>
  <si>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</si>
  <si>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</si>
  <si>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</si>
  <si>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</si>
  <si>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</si>
  <si>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</si>
  <si>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</si>
  <si>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</si>
  <si>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</si>
  <si>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</si>
  <si>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</si>
  <si>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</si>
  <si>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</si>
  <si>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</si>
  <si>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</si>
  <si>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</si>
  <si>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</si>
  <si>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</si>
  <si>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</si>
  <si>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</si>
  <si>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</si>
  <si>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</si>
  <si>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</si>
  <si>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</si>
  <si>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</si>
  <si>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</si>
  <si>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</si>
  <si>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</si>
  <si>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</si>
  <si>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</si>
  <si>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</si>
  <si>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</si>
  <si>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</si>
  <si>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</si>
  <si>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</si>
  <si>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</si>
  <si>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</si>
  <si>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</si>
  <si>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</si>
  <si>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</si>
  <si>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</si>
  <si>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</si>
  <si>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</si>
  <si>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</si>
  <si>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</si>
  <si>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</si>
  <si>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</si>
  <si>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</si>
  <si>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</si>
  <si>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</si>
  <si>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</si>
  <si>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</si>
  <si>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</si>
  <si>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</si>
  <si>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</si>
  <si>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</si>
  <si>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</si>
  <si>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</si>
  <si>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</si>
  <si>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</si>
  <si>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</si>
  <si>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</si>
  <si>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</si>
  <si>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</si>
  <si>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</si>
  <si>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</si>
  <si>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</si>
  <si>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</si>
  <si>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</si>
  <si>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</si>
  <si>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</si>
  <si>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</si>
  <si>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</si>
  <si>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</si>
  <si>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</si>
  <si>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</si>
  <si>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</si>
  <si>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</si>
  <si>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</si>
  <si>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</si>
  <si>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</si>
  <si>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</si>
  <si>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</si>
  <si>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</si>
  <si>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</si>
  <si>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</si>
  <si>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</si>
  <si>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</si>
  <si>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</si>
  <si>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</si>
  <si>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</si>
  <si>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</si>
  <si>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</si>
  <si>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</si>
  <si>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</si>
  <si>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</si>
  <si>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</si>
  <si>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</si>
  <si>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</si>
  <si>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</si>
  <si>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</si>
  <si>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</si>
  <si>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</si>
  <si>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</si>
  <si>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</si>
  <si>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</si>
  <si>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</si>
  <si>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</si>
  <si>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</si>
  <si>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</si>
  <si>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</si>
  <si>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</si>
  <si>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</si>
  <si>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</si>
  <si>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</si>
  <si>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</si>
  <si>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</si>
  <si>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</si>
  <si>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</si>
  <si>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</si>
  <si>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</si>
  <si>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</si>
  <si>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</si>
  <si>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</si>
  <si>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</si>
  <si>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</si>
  <si>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</si>
  <si>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</si>
  <si>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</si>
  <si>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</si>
  <si>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</si>
  <si>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</si>
  <si>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</si>
  <si>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</si>
  <si>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</si>
  <si>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</si>
  <si>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</si>
  <si>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</si>
  <si>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</si>
  <si>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</si>
  <si>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</si>
  <si>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</si>
  <si>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</si>
  <si>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</si>
  <si>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</si>
  <si>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</si>
  <si>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</si>
  <si>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</si>
  <si>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</si>
  <si>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</si>
  <si>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</si>
  <si>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</si>
  <si>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</si>
  <si>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</si>
  <si>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</si>
  <si>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</si>
  <si>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</si>
  <si>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</si>
  <si>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</si>
  <si>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</si>
  <si>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</si>
  <si>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</si>
  <si>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</si>
  <si>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</si>
  <si>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</si>
  <si>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</si>
  <si>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</si>
  <si>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</si>
  <si>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</si>
  <si>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</si>
  <si>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</si>
  <si>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</si>
  <si>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</si>
  <si>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</si>
  <si>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</si>
  <si>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</si>
  <si>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</si>
  <si>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</si>
  <si>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</si>
  <si>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</si>
  <si>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</si>
  <si>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</si>
  <si>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</si>
  <si>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</si>
  <si>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</si>
  <si>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</si>
  <si>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</si>
  <si>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</si>
  <si>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</si>
  <si>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</si>
  <si>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</si>
  <si>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</si>
  <si>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</si>
  <si>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</si>
  <si>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</si>
  <si>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</si>
  <si>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</si>
  <si>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</si>
  <si>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</si>
  <si>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</si>
  <si>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</si>
  <si>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</si>
  <si>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</si>
  <si>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</si>
  <si>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</si>
  <si>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</si>
  <si>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</si>
  <si>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</si>
  <si>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</si>
  <si>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</si>
  <si>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</si>
  <si>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</si>
  <si>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</si>
  <si>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</si>
  <si>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</si>
  <si>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</si>
  <si>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</si>
  <si>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</si>
  <si>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</si>
  <si>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</si>
  <si>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</si>
  <si>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</si>
  <si>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</si>
  <si>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</si>
  <si>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</si>
  <si>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</si>
  <si>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</si>
  <si>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</si>
  <si>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</si>
  <si>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</si>
  <si>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</si>
  <si>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</si>
  <si>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</si>
  <si>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</si>
  <si>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</si>
  <si>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</si>
  <si>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</si>
  <si>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</si>
  <si>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</si>
  <si>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</si>
  <si>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</si>
  <si>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</si>
  <si>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</si>
  <si>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</si>
  <si>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</si>
  <si>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</si>
  <si>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</si>
  <si>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</si>
  <si>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</si>
  <si>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</si>
  <si>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</si>
  <si>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</si>
  <si>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</si>
  <si>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</si>
  <si>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</si>
  <si>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</si>
  <si>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</si>
  <si>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</si>
  <si>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</si>
  <si>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</si>
  <si>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</si>
  <si>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</si>
  <si>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</si>
  <si>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</si>
  <si>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</si>
  <si>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</si>
  <si>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</si>
  <si>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</si>
  <si>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</si>
  <si>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</si>
  <si>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</si>
  <si>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</si>
  <si>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</si>
  <si>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</si>
  <si>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</si>
  <si>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</si>
  <si>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</si>
  <si>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</si>
  <si>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</si>
  <si>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</si>
  <si>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</si>
  <si>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</si>
  <si>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</si>
  <si>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</si>
  <si>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</si>
  <si>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</si>
  <si>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</si>
  <si>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</si>
  <si>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</si>
  <si>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</si>
  <si>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</si>
  <si>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</si>
  <si>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</si>
  <si>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</si>
  <si>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</si>
  <si>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</si>
  <si>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</si>
  <si>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</si>
  <si>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</si>
  <si>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</si>
  <si>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</si>
  <si>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</si>
  <si>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</si>
  <si>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</si>
  <si>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</si>
  <si>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</si>
  <si>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</si>
  <si>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</si>
  <si>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</si>
  <si>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</si>
  <si>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</si>
  <si>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</si>
  <si>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</si>
  <si>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</si>
  <si>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</si>
  <si>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</si>
  <si>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</si>
  <si>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</si>
  <si>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</si>
  <si>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</si>
  <si>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</si>
  <si>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</si>
  <si>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</si>
  <si>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</si>
  <si>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</si>
  <si>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</si>
  <si>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</si>
  <si>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</si>
  <si>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</si>
  <si>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</si>
  <si>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</si>
  <si>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</si>
  <si>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</si>
  <si>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</si>
  <si>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</si>
  <si>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</si>
  <si>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</si>
  <si>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</si>
  <si>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</si>
  <si>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</si>
  <si>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</si>
  <si>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</si>
  <si>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</si>
  <si>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</si>
  <si>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</si>
  <si>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</si>
  <si>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</si>
  <si>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</si>
  <si>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</si>
  <si>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</si>
  <si>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</si>
  <si>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</si>
  <si>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</si>
  <si>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</si>
  <si>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</si>
  <si>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</si>
  <si>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</si>
  <si>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</si>
  <si>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</si>
  <si>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</si>
  <si>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</si>
  <si>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</si>
  <si>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</si>
  <si>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</si>
  <si>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</si>
  <si>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</si>
  <si>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</si>
  <si>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</si>
  <si>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</si>
  <si>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</si>
  <si>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</si>
  <si>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</si>
  <si>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</si>
  <si>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</si>
  <si>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</si>
  <si>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</si>
  <si>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</si>
  <si>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</si>
  <si>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</si>
  <si>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</si>
  <si>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</si>
  <si>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</si>
  <si>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</si>
  <si>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</si>
  <si>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</si>
  <si>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</si>
  <si>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</si>
  <si>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</si>
  <si>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</si>
  <si>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</si>
  <si>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</si>
  <si>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</si>
  <si>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</si>
  <si>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</si>
  <si>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</si>
  <si>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</si>
  <si>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</si>
  <si>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</si>
  <si>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</si>
  <si>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</si>
  <si>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</si>
  <si>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</si>
  <si>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</si>
  <si>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</si>
  <si>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</si>
  <si>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</si>
  <si>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</si>
  <si>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</si>
  <si>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</si>
  <si>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</si>
  <si>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</si>
  <si>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</si>
  <si>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</si>
  <si>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</si>
  <si>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</si>
  <si>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</si>
  <si>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</si>
  <si>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</si>
  <si>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</si>
  <si>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</si>
  <si>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</si>
  <si>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</si>
  <si>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</si>
  <si>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</si>
  <si>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</si>
  <si>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</si>
  <si>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</si>
  <si>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</si>
  <si>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</si>
  <si>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</si>
  <si>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</si>
  <si>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</si>
  <si>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</si>
  <si>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</si>
  <si>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</si>
  <si>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</si>
  <si>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</si>
  <si>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</si>
  <si>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</si>
  <si>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</si>
  <si>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</si>
  <si>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</si>
  <si>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</si>
  <si>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</si>
  <si>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</si>
  <si>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</si>
  <si>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</si>
  <si>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</si>
  <si>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</si>
  <si>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</si>
  <si>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</si>
  <si>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</si>
  <si>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</si>
  <si>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</si>
  <si>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</si>
  <si>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</si>
  <si>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</si>
  <si>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</si>
  <si>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</si>
  <si>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</si>
  <si>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</si>
  <si>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</si>
  <si>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</si>
  <si>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</si>
  <si>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</si>
  <si>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</si>
  <si>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</si>
  <si>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</si>
  <si>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</si>
  <si>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</si>
  <si>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</si>
  <si>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</si>
  <si>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</si>
  <si>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</si>
  <si>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</si>
  <si>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</si>
  <si>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</si>
  <si>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</si>
  <si>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</si>
  <si>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</si>
  <si>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</si>
  <si>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</si>
  <si>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</si>
  <si>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</si>
  <si>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</si>
  <si>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</si>
  <si>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</si>
  <si>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</si>
  <si>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</si>
  <si>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</si>
  <si>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</si>
  <si>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</si>
  <si>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</si>
  <si>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</si>
  <si>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</si>
  <si>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</si>
  <si>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</si>
  <si>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</si>
  <si>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</si>
  <si>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</si>
  <si>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</si>
  <si>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</si>
  <si>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</si>
  <si>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</si>
  <si>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</si>
  <si>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</si>
  <si>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</si>
  <si>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</si>
  <si>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</si>
  <si>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</si>
  <si>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</si>
  <si>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</si>
  <si>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</si>
  <si>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</si>
  <si>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</si>
  <si>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</si>
  <si>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</si>
  <si>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</si>
  <si>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</si>
  <si>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</si>
  <si>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</si>
  <si>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</si>
  <si>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</si>
  <si>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</si>
  <si>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</si>
  <si>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</si>
  <si>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</si>
  <si>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</si>
  <si>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</si>
  <si>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</si>
  <si>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</si>
  <si>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</si>
  <si>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</si>
  <si>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</si>
  <si>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</si>
  <si>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</si>
  <si>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</si>
  <si>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</si>
  <si>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</si>
  <si>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</si>
  <si>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</si>
  <si>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</si>
  <si>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</si>
  <si>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</si>
  <si>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</si>
  <si>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</si>
  <si>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</si>
  <si>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</si>
  <si>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</si>
  <si>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</si>
  <si>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</si>
  <si>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</si>
  <si>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</si>
  <si>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</si>
  <si>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</si>
  <si>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</si>
  <si>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</si>
  <si>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</si>
  <si>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</si>
  <si>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</si>
  <si>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</si>
  <si>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</si>
  <si>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</si>
  <si>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</si>
  <si>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</si>
  <si>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</si>
  <si>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</si>
  <si>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</si>
  <si>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</si>
  <si>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</si>
  <si>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</si>
  <si>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</si>
  <si>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</si>
  <si>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</si>
  <si>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</si>
  <si>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</si>
  <si>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</si>
  <si>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</si>
  <si>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</si>
  <si>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</si>
  <si>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</si>
  <si>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</si>
  <si>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</si>
  <si>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</si>
  <si>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</si>
  <si>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</si>
  <si>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</si>
  <si>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</si>
  <si>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</si>
  <si>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</si>
  <si>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</si>
  <si>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</si>
  <si>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</si>
  <si>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</si>
  <si>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</si>
  <si>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</si>
  <si>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</si>
  <si>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</si>
  <si>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</si>
  <si>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</si>
  <si>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</si>
  <si>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</si>
  <si>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</si>
  <si>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</si>
  <si>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</si>
  <si>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</si>
  <si>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</si>
  <si>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</si>
  <si>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</si>
  <si>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</si>
  <si>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</si>
  <si>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</si>
  <si>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</si>
  <si>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</si>
  <si>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</si>
  <si>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</si>
  <si>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</si>
  <si>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</si>
  <si>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</si>
  <si>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</si>
  <si>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</si>
  <si>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</si>
  <si>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</si>
  <si>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</si>
  <si>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</si>
  <si>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</si>
  <si>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</si>
  <si>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</si>
  <si>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</si>
  <si>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</si>
  <si>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</si>
  <si>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</si>
  <si>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</si>
  <si>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</si>
  <si>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</si>
  <si>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</si>
  <si>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</si>
  <si>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</si>
  <si>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</si>
  <si>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</si>
  <si>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</si>
  <si>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</si>
  <si>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</si>
  <si>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</si>
  <si>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</si>
  <si>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</si>
  <si>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</si>
  <si>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</si>
  <si>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</si>
  <si>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</si>
  <si>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</si>
  <si>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</si>
  <si>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</si>
  <si>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</si>
  <si>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</si>
  <si>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</si>
  <si>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</si>
  <si>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</si>
  <si>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</si>
  <si>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</si>
  <si>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</si>
  <si>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</si>
  <si>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</si>
  <si>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</si>
  <si>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</si>
  <si>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</si>
  <si>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</si>
  <si>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</si>
  <si>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</si>
  <si>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</si>
  <si>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</si>
  <si>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</si>
  <si>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</si>
  <si>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</si>
  <si>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</si>
  <si>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</si>
  <si>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</si>
  <si>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</si>
  <si>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</si>
  <si>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</si>
  <si>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</si>
  <si>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</si>
  <si>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</si>
  <si>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</si>
  <si>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</si>
  <si>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</si>
  <si>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</si>
  <si>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</si>
  <si>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</si>
  <si>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</si>
  <si>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</si>
  <si>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</si>
  <si>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</si>
  <si>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</si>
  <si>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</si>
  <si>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</si>
  <si>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</si>
  <si>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</si>
  <si>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</si>
  <si>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</si>
  <si>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</si>
  <si>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</si>
  <si>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</si>
  <si>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</si>
  <si>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</si>
  <si>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</si>
  <si>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</si>
  <si>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</si>
  <si>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</si>
  <si>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</si>
  <si>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</si>
  <si>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</si>
  <si>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</si>
  <si>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</si>
  <si>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</si>
  <si>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</si>
  <si>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</si>
  <si>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</si>
  <si>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</si>
  <si>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</si>
  <si>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</si>
  <si>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</si>
  <si>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</si>
  <si>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</si>
  <si>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</si>
  <si>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</si>
  <si>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</si>
  <si>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</si>
  <si>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</si>
  <si>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</si>
  <si>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</si>
  <si>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</si>
  <si>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</si>
  <si>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</si>
  <si>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</si>
  <si>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</si>
  <si>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</si>
  <si>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</si>
  <si>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</si>
  <si>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</si>
  <si>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</si>
  <si>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</si>
  <si>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</si>
  <si>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</si>
  <si>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</si>
  <si>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</si>
  <si>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</si>
  <si>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</si>
  <si>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</si>
  <si>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</si>
  <si>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</si>
  <si>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</si>
  <si>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</si>
  <si>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</si>
  <si>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</si>
  <si>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</si>
  <si>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</si>
  <si>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</si>
  <si>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</si>
  <si>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</si>
  <si>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</si>
  <si>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</si>
  <si>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</si>
  <si>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</si>
  <si>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</si>
  <si>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</si>
  <si>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</si>
  <si>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</si>
  <si>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</si>
  <si>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</si>
  <si>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</si>
  <si>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</si>
  <si>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</si>
  <si>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</si>
  <si>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</si>
  <si>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</si>
  <si>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</si>
  <si>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</si>
  <si>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</si>
  <si>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</si>
  <si>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</si>
  <si>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</si>
  <si>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</si>
  <si>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</si>
  <si>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</si>
  <si>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</si>
  <si>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</si>
  <si>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</si>
  <si>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</si>
  <si>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</si>
  <si>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</si>
  <si>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</si>
  <si>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</si>
  <si>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</si>
  <si>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</si>
  <si>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</si>
  <si>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</si>
  <si>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</si>
  <si>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</si>
  <si>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</si>
  <si>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</si>
  <si>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</si>
  <si>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</si>
  <si>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</si>
  <si>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</si>
  <si>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</si>
  <si>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</si>
  <si>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</si>
  <si>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</si>
  <si>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</si>
  <si>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</si>
  <si>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</si>
  <si>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</si>
  <si>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</si>
  <si>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</si>
  <si>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</si>
  <si>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</si>
  <si>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</si>
  <si>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</si>
  <si>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</si>
  <si>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</si>
  <si>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</si>
  <si>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</si>
  <si>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</si>
  <si>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</si>
  <si>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</si>
  <si>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</si>
  <si>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</si>
  <si>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</si>
  <si>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</si>
  <si>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</si>
  <si>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</si>
  <si>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</si>
  <si>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</si>
  <si>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</si>
  <si>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</si>
  <si>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</si>
  <si>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</si>
  <si>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</si>
  <si>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</si>
  <si>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</si>
  <si>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</si>
  <si>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</si>
  <si>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</si>
  <si>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</si>
  <si>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</si>
  <si>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</si>
  <si>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</si>
  <si>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</si>
  <si>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</si>
  <si>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</si>
  <si>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</si>
  <si>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</si>
  <si>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</si>
  <si>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</si>
  <si>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</si>
  <si>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</si>
  <si>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</si>
  <si>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</si>
  <si>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</si>
  <si>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</si>
  <si>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</si>
  <si>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</si>
  <si>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</si>
  <si>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</si>
  <si>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</si>
  <si>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</si>
  <si>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</si>
  <si>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</si>
  <si>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</si>
  <si>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</si>
  <si>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</si>
  <si>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</si>
  <si>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</si>
  <si>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</si>
  <si>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</si>
  <si>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</si>
  <si>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</si>
  <si>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</si>
  <si>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</si>
  <si>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</si>
  <si>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</si>
  <si>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</si>
  <si>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</si>
  <si>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</si>
  <si>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</si>
  <si>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</si>
  <si>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</si>
  <si>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</si>
  <si>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</si>
  <si>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</si>
  <si>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</si>
  <si>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</si>
  <si>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</si>
  <si>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</si>
  <si>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</si>
  <si>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</si>
  <si>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</si>
  <si>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</si>
  <si>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</si>
  <si>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</si>
  <si>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</si>
  <si>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</si>
  <si>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</si>
  <si>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</si>
  <si>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</si>
  <si>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</si>
  <si>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</si>
  <si>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</si>
  <si>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</si>
  <si>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</si>
  <si>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</si>
  <si>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</si>
  <si>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</si>
  <si>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</si>
  <si>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</si>
  <si>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</si>
  <si>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</si>
  <si>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</si>
  <si>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</si>
  <si>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</si>
  <si>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</si>
  <si>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</si>
  <si>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</si>
  <si>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</si>
  <si>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</si>
  <si>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</si>
  <si>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</si>
  <si>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</si>
  <si>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</si>
  <si>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</si>
  <si>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</si>
  <si>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</si>
  <si>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</si>
  <si>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</si>
  <si>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</si>
  <si>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</si>
  <si>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</si>
  <si>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</si>
  <si>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</si>
  <si>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</si>
  <si>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</si>
  <si>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</si>
  <si>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</si>
  <si>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</si>
  <si>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</si>
  <si>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</si>
  <si>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</si>
  <si>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</si>
  <si>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</si>
  <si>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</si>
  <si>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</si>
  <si>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</si>
  <si>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</si>
  <si>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</si>
  <si>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</si>
  <si>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</si>
  <si>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</si>
  <si>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</si>
  <si>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</si>
  <si>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</si>
  <si>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</si>
  <si>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</si>
  <si>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</si>
  <si>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</si>
  <si>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</si>
  <si>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</si>
  <si>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</si>
  <si>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</si>
  <si>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</si>
  <si>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</si>
  <si>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</si>
  <si>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</si>
  <si>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</si>
  <si>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</si>
  <si>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</si>
  <si>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</si>
  <si>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</si>
  <si>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</si>
  <si>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</si>
  <si>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</si>
  <si>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</si>
  <si>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</si>
  <si>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</si>
  <si>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</si>
  <si>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</si>
  <si>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</si>
  <si>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</si>
  <si>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</si>
  <si>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</si>
  <si>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</si>
  <si>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</si>
  <si>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</si>
  <si>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</si>
  <si>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</si>
  <si>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</si>
  <si>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</si>
  <si>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</si>
  <si>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</si>
  <si>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</si>
  <si>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</si>
  <si>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</si>
  <si>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</si>
  <si>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</si>
  <si>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</si>
  <si>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</si>
  <si>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</si>
  <si>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</si>
  <si>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</si>
  <si>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</si>
  <si>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</si>
  <si>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</si>
  <si>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</si>
  <si>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</si>
  <si>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</si>
  <si>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</si>
  <si>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</si>
  <si>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</si>
  <si>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</si>
  <si>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</si>
  <si>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</si>
  <si>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</si>
  <si>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</si>
  <si>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</si>
  <si>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</si>
  <si>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</si>
  <si>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</si>
  <si>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</si>
  <si>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</si>
  <si>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</si>
  <si>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</si>
  <si>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</si>
  <si>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</si>
  <si>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</si>
  <si>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</si>
  <si>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</si>
  <si>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</si>
  <si>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</si>
  <si>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</si>
  <si>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</si>
  <si>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</si>
  <si>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</si>
  <si>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</si>
  <si>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</si>
  <si>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</si>
  <si>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</si>
  <si>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</si>
  <si>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</si>
  <si>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</si>
  <si>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</si>
  <si>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</si>
  <si>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</si>
  <si>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</si>
  <si>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</si>
  <si>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</si>
  <si>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</si>
  <si>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</si>
  <si>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</si>
  <si>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</si>
  <si>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</si>
  <si>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</si>
  <si>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</si>
  <si>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</si>
  <si>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</si>
  <si>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</si>
  <si>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</si>
  <si>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</si>
  <si>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</si>
  <si>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</si>
  <si>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</si>
  <si>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</si>
  <si>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</si>
  <si>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</si>
  <si>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</si>
  <si>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</si>
  <si>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</si>
  <si>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</si>
  <si>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</si>
  <si>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</si>
  <si>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</si>
  <si>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</si>
  <si>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</si>
  <si>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</si>
  <si>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</si>
  <si>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</si>
  <si>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</si>
  <si>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</si>
  <si>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</si>
  <si>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</si>
  <si>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</si>
  <si>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</si>
  <si>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</si>
  <si>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</si>
  <si>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</si>
  <si>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</si>
  <si>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</si>
  <si>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</si>
  <si>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</si>
  <si>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</si>
  <si>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</si>
  <si>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</si>
  <si>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</si>
  <si>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</si>
  <si>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</si>
  <si>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</si>
  <si>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</si>
  <si>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</si>
  <si>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</si>
  <si>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</si>
  <si>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</si>
  <si>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</si>
  <si>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</si>
  <si>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</si>
  <si>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</si>
  <si>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</si>
  <si>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</si>
  <si>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</si>
  <si>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</si>
  <si>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</si>
  <si>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</si>
  <si>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</si>
  <si>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</si>
  <si>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</si>
  <si>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</si>
  <si>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</si>
  <si>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</si>
  <si>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</si>
  <si>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</si>
  <si>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</si>
  <si>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</si>
  <si>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</si>
  <si>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</si>
  <si>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</si>
  <si>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</si>
  <si>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</si>
  <si>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</si>
  <si>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</si>
  <si>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</si>
  <si>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</si>
  <si>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</si>
  <si>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</si>
  <si>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</si>
  <si>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</si>
  <si>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</si>
  <si>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</si>
  <si>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</si>
  <si>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</si>
  <si>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</si>
  <si>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</si>
  <si>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</si>
  <si>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</si>
  <si>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</si>
  <si>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</si>
  <si>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</si>
  <si>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</si>
  <si>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</si>
  <si>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</si>
  <si>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</si>
  <si>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</si>
  <si>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</si>
  <si>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</si>
  <si>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</si>
  <si>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</si>
  <si>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</si>
  <si>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</si>
  <si>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</si>
  <si>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</si>
  <si>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</si>
  <si>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</si>
  <si>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</si>
  <si>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</si>
  <si>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</si>
  <si>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</si>
  <si>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</si>
  <si>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</si>
  <si>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</si>
  <si>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</si>
  <si>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</si>
  <si>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</si>
  <si>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</si>
  <si>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</si>
  <si>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</si>
  <si>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</si>
  <si>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</si>
  <si>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</si>
  <si>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</si>
  <si>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</si>
  <si>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</si>
  <si>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</si>
  <si>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</si>
  <si>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</si>
  <si>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</si>
  <si>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</si>
  <si>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</si>
  <si>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</si>
  <si>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</si>
  <si>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</si>
  <si>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</si>
  <si>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</si>
  <si>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</si>
  <si>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</si>
  <si>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</si>
  <si>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</si>
  <si>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</si>
  <si>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</si>
  <si>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</si>
  <si>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</si>
  <si>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</si>
  <si>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</si>
  <si>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</si>
  <si>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</si>
  <si>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</si>
  <si>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</si>
  <si>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</si>
  <si>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</si>
  <si>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</si>
  <si>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</si>
  <si>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</si>
  <si>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</si>
  <si>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</si>
  <si>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</si>
  <si>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</si>
  <si>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</si>
  <si>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</si>
  <si>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</si>
  <si>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</si>
  <si>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</si>
  <si>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</si>
  <si>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</si>
  <si>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</si>
  <si>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</si>
  <si>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</si>
  <si>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</si>
  <si>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</si>
  <si>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</si>
  <si>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</si>
  <si>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</si>
  <si>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</si>
  <si>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</si>
  <si>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</si>
  <si>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</si>
  <si>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</si>
  <si>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</si>
  <si>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</si>
  <si>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</si>
  <si>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</si>
  <si>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</si>
  <si>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</si>
  <si>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</si>
  <si>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</si>
  <si>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</si>
  <si>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</si>
  <si>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</si>
  <si>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</si>
  <si>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</si>
  <si>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</si>
  <si>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</si>
  <si>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</si>
  <si>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</si>
  <si>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</si>
  <si>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</si>
  <si>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</si>
  <si>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</si>
  <si>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</si>
  <si>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</si>
  <si>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</si>
  <si>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</si>
  <si>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</si>
  <si>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</si>
  <si>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</si>
  <si>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</si>
  <si>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</si>
  <si>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</si>
  <si>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</si>
  <si>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</si>
  <si>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</si>
  <si>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</si>
  <si>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</si>
  <si>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</si>
  <si>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</si>
  <si>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</si>
  <si>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</si>
  <si>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</si>
  <si>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</si>
  <si>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</si>
  <si>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</si>
  <si>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</si>
  <si>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</si>
  <si>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</si>
  <si>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</si>
  <si>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</si>
  <si>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</si>
  <si>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</si>
  <si>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</si>
  <si>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</si>
  <si>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</si>
  <si>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</si>
  <si>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</si>
  <si>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</si>
  <si>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</si>
  <si>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</si>
  <si>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</si>
  <si>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</si>
  <si>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</si>
  <si>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</si>
  <si>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</si>
  <si>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</si>
  <si>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</si>
  <si>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</si>
  <si>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</si>
  <si>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</si>
  <si>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</si>
  <si>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</si>
  <si>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</si>
  <si>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</si>
  <si>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</si>
  <si>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</si>
  <si>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</si>
  <si>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</si>
  <si>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</si>
  <si>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</si>
  <si>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</si>
  <si>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</si>
  <si>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</si>
  <si>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</si>
  <si>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</si>
  <si>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</si>
  <si>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</si>
  <si>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</si>
  <si>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</si>
  <si>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</si>
  <si>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</si>
  <si>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</si>
  <si>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</si>
  <si>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</si>
  <si>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</si>
  <si>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</si>
  <si>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</si>
  <si>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</si>
  <si>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</si>
  <si>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</si>
  <si>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</si>
  <si>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</si>
  <si>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</si>
  <si>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</si>
  <si>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</si>
  <si>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</si>
  <si>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</si>
  <si>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</si>
  <si>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</si>
  <si>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</si>
  <si>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</si>
  <si>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</si>
  <si>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</si>
  <si>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</si>
  <si>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</si>
  <si>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</si>
  <si>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</si>
  <si>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</si>
  <si>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</si>
  <si>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</si>
  <si>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</si>
  <si>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</si>
  <si>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</si>
  <si>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</si>
  <si>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</si>
  <si>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</si>
  <si>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</si>
  <si>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</si>
  <si>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</si>
  <si>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</si>
  <si>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</si>
  <si>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</si>
  <si>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</si>
  <si>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</si>
  <si>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</si>
  <si>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</si>
  <si>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</si>
  <si>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</si>
  <si>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</si>
  <si>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</si>
  <si>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</si>
  <si>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</si>
  <si>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</si>
  <si>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</si>
  <si>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</si>
  <si>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</si>
  <si>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</si>
  <si>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</si>
  <si>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</si>
  <si>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</si>
  <si>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</si>
  <si>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</si>
  <si>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</si>
  <si>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</si>
  <si>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</si>
  <si>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</si>
  <si>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</si>
  <si>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</si>
  <si>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</si>
  <si>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</si>
  <si>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</si>
  <si>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</si>
  <si>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</si>
  <si>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</si>
  <si>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</si>
  <si>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</si>
  <si>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</si>
  <si>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</si>
  <si>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</si>
  <si>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</si>
  <si>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</si>
  <si>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</si>
  <si>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</si>
  <si>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</si>
  <si>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</si>
  <si>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</si>
  <si>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</si>
  <si>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</si>
  <si>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</si>
  <si>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</si>
  <si>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</si>
  <si>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</si>
  <si>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</si>
  <si>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</si>
  <si>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</si>
  <si>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</si>
  <si>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</si>
  <si>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</si>
  <si>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</si>
  <si>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</si>
  <si>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</si>
  <si>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</si>
  <si>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</si>
  <si>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</si>
  <si>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</si>
  <si>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</si>
  <si>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</si>
  <si>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</si>
  <si>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</si>
  <si>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</si>
  <si>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</si>
  <si>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</si>
  <si>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</si>
  <si>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</si>
  <si>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</si>
  <si>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</si>
  <si>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</si>
  <si>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</si>
  <si>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</si>
  <si>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</si>
  <si>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</si>
  <si>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</si>
  <si>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</si>
  <si>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</si>
  <si>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</si>
  <si>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</si>
  <si>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</si>
  <si>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</si>
  <si>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</si>
  <si>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</si>
  <si>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</si>
  <si>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</si>
  <si>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</si>
  <si>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</si>
  <si>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</si>
  <si>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</si>
  <si>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</si>
  <si>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</si>
  <si>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</si>
  <si>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</si>
  <si>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</si>
  <si>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</si>
  <si>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</si>
  <si>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</si>
  <si>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</si>
  <si>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</si>
  <si>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</si>
  <si>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</si>
  <si>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</si>
  <si>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</si>
  <si>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</si>
  <si>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</si>
  <si>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</si>
  <si>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</si>
  <si>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</si>
  <si>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</si>
  <si>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</si>
  <si>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</si>
  <si>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</si>
  <si>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</si>
  <si>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</si>
  <si>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</si>
  <si>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</si>
  <si>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</si>
  <si>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</si>
  <si>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</si>
  <si>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</si>
  <si>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</si>
  <si>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</si>
  <si>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</si>
  <si>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</si>
  <si>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</si>
  <si>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</si>
  <si>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</si>
  <si>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</si>
  <si>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</si>
  <si>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</si>
  <si>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</si>
  <si>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</si>
  <si>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</si>
  <si>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</si>
  <si>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</si>
  <si>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</si>
  <si>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</si>
  <si>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</si>
  <si>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</si>
  <si>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</si>
  <si>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</si>
  <si>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</si>
  <si>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</si>
  <si>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</si>
  <si>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</si>
  <si>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</si>
  <si>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</si>
  <si>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</si>
  <si>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</si>
  <si>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</si>
  <si>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</si>
  <si>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</si>
  <si>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</si>
  <si>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</si>
  <si>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</si>
  <si>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</si>
  <si>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</si>
  <si>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</si>
  <si>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</si>
  <si>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</si>
  <si>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</si>
  <si>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</si>
  <si>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</si>
  <si>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</si>
  <si>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</si>
  <si>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</si>
  <si>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</si>
  <si>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</si>
  <si>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</si>
  <si>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</si>
  <si>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</si>
  <si>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</si>
  <si>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</si>
  <si>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</si>
  <si>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</si>
  <si>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</si>
  <si>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</si>
  <si>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</si>
  <si>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</si>
  <si>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</si>
  <si>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</si>
  <si>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</si>
  <si>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</si>
  <si>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</si>
  <si>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</si>
  <si>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</si>
  <si>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</si>
  <si>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</si>
  <si>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</si>
  <si>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</si>
  <si>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</si>
  <si>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</si>
  <si>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</si>
  <si>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</si>
  <si>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</si>
  <si>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</si>
  <si>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</si>
  <si>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</si>
  <si>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</si>
  <si>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</si>
  <si>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</si>
  <si>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</si>
  <si>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</si>
  <si>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</si>
  <si>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</si>
  <si>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</si>
  <si>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</si>
  <si>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</si>
  <si>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</si>
  <si>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</si>
  <si>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</si>
  <si>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</si>
  <si>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</si>
  <si>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</si>
  <si>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</si>
  <si>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</si>
  <si>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</si>
  <si>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</si>
  <si>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</si>
  <si>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</si>
  <si>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</si>
  <si>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</si>
  <si>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</si>
  <si>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</si>
  <si>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</si>
  <si>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</si>
  <si>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</si>
  <si>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</si>
  <si>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</si>
  <si>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</si>
  <si>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</si>
  <si>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</si>
  <si>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</si>
  <si>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</si>
  <si>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</si>
  <si>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</si>
  <si>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</si>
  <si>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</si>
  <si>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</si>
  <si>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</si>
  <si>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</si>
  <si>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</si>
  <si>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</si>
  <si>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</si>
  <si>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</si>
  <si>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</si>
  <si>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</si>
  <si>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</si>
  <si>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</si>
  <si>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</si>
  <si>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</si>
  <si>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</si>
  <si>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</si>
  <si>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</si>
  <si>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</si>
  <si>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</si>
  <si>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</si>
  <si>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</si>
  <si>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</si>
  <si>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</si>
  <si>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</si>
  <si>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</si>
  <si>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</si>
  <si>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</si>
  <si>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</si>
  <si>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</si>
  <si>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</si>
  <si>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</si>
  <si>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</si>
  <si>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</si>
  <si>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</si>
  <si>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</si>
  <si>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</si>
  <si>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</si>
  <si>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</si>
  <si>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</si>
  <si>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</si>
  <si>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</si>
  <si>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</si>
  <si>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</si>
  <si>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</si>
  <si>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</si>
  <si>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</si>
  <si>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</si>
  <si>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</si>
  <si>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</si>
  <si>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</si>
  <si>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</si>
  <si>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</si>
  <si>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</si>
  <si>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</si>
  <si>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</si>
  <si>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</si>
  <si>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</si>
  <si>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</si>
  <si>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</si>
  <si>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</si>
  <si>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</si>
  <si>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</si>
  <si>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</si>
  <si>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</si>
  <si>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</si>
  <si>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</si>
  <si>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</si>
  <si>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</si>
  <si>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</si>
  <si>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</si>
  <si>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</si>
  <si>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</si>
  <si>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</si>
  <si>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</si>
  <si>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</si>
  <si>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</si>
  <si>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</si>
  <si>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</si>
  <si>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</si>
  <si>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</si>
  <si>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</si>
  <si>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</si>
  <si>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</si>
  <si>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</si>
  <si>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</si>
  <si>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</si>
  <si>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</si>
  <si>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</si>
  <si>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</si>
  <si>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</si>
  <si>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</si>
  <si>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</si>
  <si>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</si>
  <si>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</si>
  <si>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</si>
  <si>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</si>
  <si>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</si>
  <si>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</si>
  <si>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</si>
  <si>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</si>
  <si>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</si>
  <si>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</si>
  <si>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</si>
  <si>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</si>
  <si>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</si>
  <si>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</si>
  <si>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</si>
  <si>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</si>
  <si>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</si>
  <si>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</si>
  <si>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</si>
  <si>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</si>
  <si>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</si>
  <si>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</si>
  <si>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</si>
  <si>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</si>
  <si>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</si>
  <si>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</si>
  <si>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</si>
  <si>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</si>
  <si>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</si>
  <si>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</si>
  <si>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</si>
  <si>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</si>
  <si>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</si>
  <si>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</si>
  <si>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</si>
  <si>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</si>
  <si>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</si>
  <si>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</si>
  <si>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</si>
  <si>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</si>
  <si>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</si>
  <si>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</si>
  <si>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</si>
  <si>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</si>
  <si>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</si>
  <si>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</si>
  <si>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</si>
  <si>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</si>
  <si>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</si>
  <si>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</si>
  <si>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</si>
  <si>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</si>
  <si>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</si>
  <si>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</si>
  <si>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</si>
  <si>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</si>
  <si>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</si>
  <si>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</si>
  <si>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</si>
  <si>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</si>
  <si>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</si>
  <si>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</si>
  <si>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</si>
  <si>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</si>
  <si>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</si>
  <si>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</si>
  <si>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</si>
  <si>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</si>
  <si>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</si>
  <si>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</si>
  <si>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</si>
  <si>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</si>
  <si>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</si>
  <si>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</si>
  <si>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</si>
  <si>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</si>
  <si>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</si>
  <si>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</si>
  <si>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</si>
  <si>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</si>
  <si>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</si>
  <si>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</si>
  <si>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</si>
  <si>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</si>
  <si>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</si>
  <si>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</si>
  <si>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</si>
  <si>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</si>
  <si>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</si>
  <si>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</si>
  <si>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</si>
  <si>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</si>
  <si>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</si>
  <si>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</si>
  <si>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</si>
  <si>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</si>
  <si>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</si>
  <si>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</si>
  <si>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</si>
  <si>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</si>
  <si>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</si>
  <si>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</si>
  <si>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</si>
  <si>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</si>
  <si>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</si>
  <si>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</si>
  <si>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</si>
  <si>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</si>
  <si>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</si>
  <si>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</si>
  <si>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</si>
  <si>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</si>
  <si>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</si>
  <si>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</si>
  <si>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</si>
  <si>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</si>
  <si>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</si>
  <si>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</si>
  <si>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</si>
  <si>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</si>
  <si>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</si>
  <si>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</si>
  <si>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</si>
  <si>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</si>
  <si>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</si>
  <si>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</si>
  <si>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</si>
  <si>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</si>
  <si>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</si>
  <si>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</si>
  <si>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</si>
  <si>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</si>
  <si>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</si>
  <si>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</si>
  <si>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</si>
  <si>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</si>
  <si>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</si>
  <si>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</si>
  <si>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</si>
  <si>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</si>
  <si>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</si>
  <si>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</si>
  <si>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</si>
  <si>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</si>
  <si>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</si>
  <si>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</si>
  <si>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</si>
  <si>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</si>
  <si>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</si>
  <si>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</si>
  <si>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</si>
  <si>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</si>
  <si>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</si>
  <si>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</si>
  <si>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</si>
  <si>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</si>
  <si>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</si>
  <si>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</si>
  <si>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</si>
  <si>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</si>
  <si>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</si>
  <si>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</si>
  <si>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</si>
  <si>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</si>
  <si>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</si>
  <si>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</si>
  <si>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</si>
  <si>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</si>
  <si>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</si>
  <si>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</si>
  <si>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</si>
  <si>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</si>
  <si>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</si>
  <si>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</si>
  <si>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</si>
  <si>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</si>
  <si>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</si>
  <si>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</si>
  <si>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</si>
  <si>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</si>
  <si>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</si>
  <si>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</si>
  <si>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</si>
  <si>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</si>
  <si>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</si>
  <si>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</si>
  <si>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</si>
  <si>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</si>
  <si>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</si>
  <si>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</si>
  <si>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</si>
  <si>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</si>
  <si>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</si>
  <si>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</si>
  <si>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</si>
  <si>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</si>
  <si>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</si>
  <si>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</si>
  <si>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</si>
  <si>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</si>
  <si>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</si>
  <si>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</si>
  <si>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</si>
  <si>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</si>
  <si>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</si>
  <si>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</si>
  <si>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</si>
  <si>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</si>
  <si>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</si>
  <si>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</si>
  <si>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</si>
  <si>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</si>
  <si>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</si>
  <si>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</si>
  <si>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</si>
  <si>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</si>
  <si>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</si>
  <si>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</si>
  <si>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</si>
  <si>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</si>
  <si>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</si>
  <si>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</si>
  <si>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</si>
  <si>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</si>
  <si>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</si>
  <si>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</si>
  <si>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</si>
  <si>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</si>
  <si>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</si>
  <si>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</si>
  <si>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</si>
  <si>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</si>
  <si>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</si>
  <si>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</si>
  <si>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</si>
  <si>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</si>
  <si>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</si>
  <si>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</si>
  <si>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</si>
  <si>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</si>
  <si>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</si>
  <si>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</si>
  <si>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</si>
  <si>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</si>
  <si>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</si>
  <si>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</si>
  <si>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</si>
  <si>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</si>
  <si>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</si>
  <si>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</si>
  <si>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</si>
  <si>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</si>
  <si>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</si>
  <si>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</si>
  <si>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</si>
  <si>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</si>
  <si>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</si>
  <si>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</si>
  <si>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</si>
  <si>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</si>
  <si>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</si>
  <si>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</si>
  <si>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</si>
  <si>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</si>
  <si>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</si>
  <si>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</si>
  <si>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</si>
  <si>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</si>
  <si>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</si>
  <si>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</si>
  <si>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</si>
  <si>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</si>
  <si>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</si>
  <si>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</si>
  <si>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</si>
  <si>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</si>
  <si>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</si>
  <si>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</si>
  <si>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</si>
  <si>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</si>
  <si>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</si>
  <si>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</si>
  <si>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</si>
  <si>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</si>
  <si>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</si>
  <si>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</si>
  <si>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</si>
  <si>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</si>
  <si>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</si>
  <si>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</si>
  <si>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</si>
  <si>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</si>
  <si>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</si>
  <si>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</si>
  <si>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</si>
  <si>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</si>
  <si>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</si>
  <si>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</si>
  <si>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</si>
  <si>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</si>
  <si>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</si>
  <si>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</si>
  <si>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</si>
  <si>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</si>
  <si>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</si>
  <si>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</si>
  <si>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</si>
  <si>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</si>
  <si>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</si>
  <si>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</si>
  <si>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</si>
  <si>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</si>
  <si>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</si>
  <si>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</si>
  <si>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</si>
  <si>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</si>
  <si>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</si>
  <si>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</si>
  <si>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</si>
  <si>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</si>
  <si>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</si>
  <si>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</si>
  <si>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</si>
  <si>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</si>
  <si>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</si>
  <si>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</si>
  <si>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</si>
  <si>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</si>
  <si>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</si>
  <si>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</si>
  <si>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</si>
  <si>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</si>
  <si>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</si>
  <si>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</si>
  <si>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</si>
  <si>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</si>
  <si>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</si>
  <si>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</si>
  <si>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</si>
  <si>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</si>
  <si>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</si>
  <si>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</si>
  <si>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</si>
  <si>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</si>
  <si>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</si>
  <si>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</si>
  <si>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</si>
  <si>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</si>
  <si>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</si>
  <si>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</si>
  <si>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</si>
  <si>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</si>
  <si>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</si>
  <si>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</si>
  <si>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</si>
  <si>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</si>
  <si>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</si>
  <si>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</si>
  <si>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</si>
  <si>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</si>
  <si>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</si>
  <si>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</si>
  <si>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</si>
  <si>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</si>
  <si>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</si>
  <si>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</si>
  <si>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</si>
  <si>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</si>
  <si>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</si>
  <si>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</si>
  <si>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</si>
  <si>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</si>
  <si>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</si>
  <si>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</si>
  <si>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</si>
  <si>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</si>
  <si>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</si>
  <si>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</si>
  <si>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</si>
  <si>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</si>
  <si>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</si>
  <si>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</si>
  <si>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</si>
  <si>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</si>
  <si>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</si>
  <si>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</si>
  <si>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</si>
  <si>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</si>
  <si>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</si>
  <si>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</si>
  <si>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</si>
  <si>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</si>
  <si>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</si>
  <si>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</si>
  <si>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</si>
  <si>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</si>
  <si>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</si>
  <si>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</si>
  <si>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</si>
  <si>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</si>
  <si>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</si>
  <si>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</si>
  <si>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</si>
  <si>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</si>
  <si>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</si>
  <si>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</si>
  <si>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</si>
  <si>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</si>
  <si>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</si>
  <si>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</si>
  <si>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</si>
  <si>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</si>
  <si>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</si>
  <si>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</si>
  <si>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</si>
  <si>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</si>
  <si>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</si>
  <si>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</si>
  <si>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</si>
  <si>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</si>
  <si>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</si>
  <si>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</si>
  <si>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</si>
  <si>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</si>
  <si>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</si>
  <si>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</si>
  <si>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</si>
  <si>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</si>
  <si>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</si>
  <si>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</si>
  <si>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</si>
  <si>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</si>
  <si>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</si>
  <si>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</si>
  <si>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</si>
  <si>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</si>
  <si>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</si>
  <si>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</si>
  <si>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</si>
  <si>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</si>
  <si>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</si>
  <si>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</si>
  <si>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</si>
  <si>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</si>
  <si>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</si>
  <si>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</si>
  <si>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</si>
  <si>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</si>
  <si>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</si>
  <si>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</si>
  <si>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</si>
  <si>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</si>
  <si>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</si>
  <si>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</si>
  <si>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</si>
  <si>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</si>
  <si>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</si>
  <si>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</si>
  <si>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</si>
  <si>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</si>
  <si>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</si>
  <si>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</si>
  <si>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</si>
  <si>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</si>
  <si>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</si>
  <si>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</si>
  <si>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</si>
  <si>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</si>
  <si>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</si>
  <si>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</si>
  <si>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</si>
  <si>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</si>
  <si>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</si>
  <si>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</si>
  <si>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</si>
  <si>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</si>
  <si>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</si>
  <si>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</si>
  <si>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</si>
  <si>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</si>
  <si>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</si>
  <si>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</si>
  <si>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</si>
  <si>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</si>
  <si>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</si>
  <si>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</si>
  <si>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</si>
  <si>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</si>
  <si>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</si>
  <si>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</si>
  <si>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</si>
  <si>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</si>
  <si>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</si>
  <si>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</si>
  <si>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</si>
  <si>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</si>
  <si>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</si>
  <si>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</si>
  <si>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</si>
  <si>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</si>
  <si>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</si>
  <si>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</si>
  <si>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</si>
  <si>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</si>
  <si>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</si>
  <si>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</si>
  <si>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</si>
  <si>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</si>
  <si>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</si>
  <si>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</si>
  <si>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</si>
  <si>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</si>
  <si>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</si>
  <si>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</si>
  <si>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</si>
  <si>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</si>
  <si>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</si>
  <si>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</si>
  <si>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</si>
  <si>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</si>
  <si>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</si>
  <si>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</si>
  <si>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</si>
  <si>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</si>
  <si>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</si>
  <si>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</si>
  <si>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</si>
  <si>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</si>
  <si>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</si>
  <si>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</si>
  <si>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</si>
  <si>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</si>
  <si>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</si>
  <si>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</si>
  <si>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</si>
  <si>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</si>
  <si>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</si>
  <si>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</si>
  <si>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</si>
  <si>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</si>
  <si>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</si>
  <si>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</si>
  <si>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</si>
  <si>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</si>
  <si>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</si>
  <si>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</si>
  <si>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</si>
  <si>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</si>
  <si>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</si>
  <si>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</si>
  <si>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</si>
  <si>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</si>
  <si>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</si>
  <si>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</si>
  <si>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</si>
  <si>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</si>
  <si>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</si>
  <si>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</si>
  <si>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</si>
  <si>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</si>
  <si>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</si>
  <si>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</si>
  <si>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</si>
  <si>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</si>
  <si>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</si>
  <si>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</si>
  <si>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</si>
  <si>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</si>
  <si>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</si>
  <si>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</si>
  <si>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</si>
  <si>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</si>
  <si>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</si>
  <si>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</si>
  <si>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</si>
  <si>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</si>
  <si>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</si>
  <si>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</si>
  <si>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</si>
  <si>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</si>
  <si>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</si>
  <si>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</si>
  <si>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</si>
  <si>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</si>
  <si>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</si>
  <si>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</si>
  <si>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</si>
  <si>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</si>
  <si>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</si>
  <si>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</si>
  <si>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</si>
  <si>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</si>
  <si>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</si>
  <si>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</si>
  <si>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</si>
  <si>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</si>
  <si>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</si>
  <si>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</si>
  <si>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</si>
  <si>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</si>
  <si>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</si>
  <si>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</si>
  <si>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</si>
  <si>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</si>
  <si>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</si>
  <si>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</si>
  <si>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</si>
  <si>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</si>
  <si>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</si>
  <si>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</si>
  <si>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</si>
  <si>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</si>
  <si>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</si>
  <si>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</si>
  <si>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</si>
  <si>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</si>
  <si>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</si>
  <si>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</si>
  <si>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</si>
  <si>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</si>
  <si>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</si>
  <si>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</si>
  <si>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</si>
  <si>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</si>
  <si>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</si>
  <si>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</si>
  <si>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</si>
  <si>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</si>
  <si>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</si>
  <si>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</si>
  <si>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</si>
  <si>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</si>
  <si>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</si>
  <si>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</si>
  <si>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</si>
  <si>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</si>
  <si>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</si>
  <si>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</si>
  <si>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</si>
  <si>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</si>
  <si>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</si>
  <si>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</si>
  <si>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</si>
  <si>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</si>
  <si>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</si>
  <si>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</si>
  <si>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</si>
  <si>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</si>
  <si>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</si>
  <si>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</si>
  <si>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</si>
  <si>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</si>
  <si>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</si>
  <si>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</si>
  <si>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</si>
  <si>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</si>
  <si>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</si>
  <si>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</si>
  <si>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</si>
  <si>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</si>
  <si>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</si>
  <si>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</si>
  <si>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</si>
  <si>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</si>
  <si>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</si>
  <si>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</si>
  <si>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</si>
  <si>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</si>
  <si>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</si>
  <si>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</si>
  <si>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</si>
  <si>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</si>
  <si>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</si>
  <si>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</si>
  <si>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</si>
  <si>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</si>
  <si>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</si>
  <si>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</si>
  <si>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</si>
  <si>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</si>
  <si>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</si>
  <si>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</si>
  <si>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</si>
  <si>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</si>
  <si>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</si>
  <si>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</si>
  <si>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</si>
  <si>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</si>
  <si>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</si>
  <si>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</si>
  <si>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</si>
  <si>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</si>
  <si>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</si>
  <si>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</si>
  <si>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</si>
  <si>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</si>
  <si>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</si>
  <si>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</si>
  <si>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</si>
  <si>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</si>
  <si>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</si>
  <si>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</si>
  <si>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</si>
  <si>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</si>
  <si>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</si>
  <si>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</si>
  <si>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</si>
  <si>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</si>
  <si>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</si>
  <si>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</si>
  <si>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</si>
  <si>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</si>
  <si>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</si>
  <si>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</si>
  <si>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</si>
  <si>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</si>
  <si>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</si>
  <si>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</si>
  <si>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</si>
  <si>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</si>
  <si>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</si>
  <si>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</si>
  <si>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</si>
  <si>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</si>
  <si>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</si>
  <si>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</si>
  <si>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</si>
  <si>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</si>
  <si>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</si>
  <si>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</si>
  <si>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</si>
  <si>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</si>
  <si>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</si>
  <si>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</si>
  <si>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</si>
  <si>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</si>
  <si>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</si>
  <si>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</si>
  <si>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</si>
  <si>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</si>
  <si>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</si>
  <si>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</si>
  <si>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</si>
  <si>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</si>
  <si>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</si>
  <si>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</si>
  <si>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</si>
  <si>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</si>
  <si>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</si>
  <si>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</si>
  <si>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</si>
  <si>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</si>
  <si>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</si>
  <si>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</si>
  <si>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</si>
  <si>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</si>
  <si>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</si>
  <si>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</si>
  <si>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</si>
  <si>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</si>
  <si>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</si>
  <si>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</si>
  <si>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</si>
  <si>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</si>
  <si>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</si>
  <si>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</si>
  <si>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</si>
  <si>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</si>
  <si>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</si>
  <si>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</si>
  <si>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</si>
  <si>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</si>
  <si>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</si>
  <si>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</si>
  <si>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</si>
  <si>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</si>
  <si>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</si>
  <si>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</si>
  <si>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</si>
  <si>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</si>
  <si>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</si>
  <si>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</si>
  <si>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</si>
  <si>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</si>
  <si>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</si>
  <si>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</si>
  <si>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</si>
  <si>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</si>
  <si>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</si>
  <si>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</si>
  <si>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</si>
  <si>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</si>
  <si>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</si>
  <si>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</si>
  <si>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</si>
  <si>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</si>
  <si>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</si>
  <si>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</si>
  <si>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</si>
  <si>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</si>
  <si>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</si>
  <si>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</si>
  <si>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</si>
  <si>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</si>
  <si>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</si>
  <si>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</si>
  <si>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</si>
  <si>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</si>
  <si>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</si>
  <si>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</si>
  <si>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</si>
  <si>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</si>
  <si>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</si>
  <si>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</si>
  <si>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</si>
  <si>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</si>
  <si>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</si>
  <si>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</si>
  <si>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</si>
  <si>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</si>
  <si>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</si>
  <si>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</si>
  <si>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</si>
  <si>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</si>
  <si>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</si>
  <si>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</si>
  <si>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</si>
  <si>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</si>
  <si>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</si>
  <si>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</si>
  <si>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</si>
  <si>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</si>
  <si>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</si>
  <si>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</si>
  <si>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</si>
  <si>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</si>
  <si>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</si>
  <si>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</si>
  <si>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</si>
  <si>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</si>
  <si>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</si>
  <si>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</si>
  <si>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</si>
  <si>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</si>
  <si>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</si>
  <si>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</si>
  <si>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</si>
  <si>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</si>
  <si>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</si>
  <si>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</si>
  <si>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</si>
  <si>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</si>
  <si>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</si>
  <si>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</si>
  <si>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</si>
  <si>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</si>
  <si>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</si>
  <si>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</si>
  <si>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</si>
  <si>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</si>
  <si>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</si>
  <si>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</si>
  <si>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</si>
  <si>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</si>
  <si>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</si>
  <si>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</si>
  <si>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</si>
  <si>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</si>
  <si>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</si>
  <si>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</si>
  <si>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</si>
  <si>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</si>
  <si>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</si>
  <si>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</si>
  <si>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</si>
  <si>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</si>
  <si>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</si>
  <si>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</si>
  <si>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</si>
  <si>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</si>
  <si>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</si>
  <si>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</si>
  <si>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</si>
  <si>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</si>
  <si>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</si>
  <si>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</si>
  <si>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</si>
  <si>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</si>
  <si>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</si>
  <si>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</si>
  <si>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</si>
  <si>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</si>
  <si>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</si>
  <si>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</si>
  <si>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</si>
  <si>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</si>
  <si>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</si>
  <si>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</si>
  <si>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</si>
  <si>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</si>
  <si>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</si>
  <si>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</si>
  <si>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</si>
  <si>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</si>
  <si>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</si>
  <si>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</si>
  <si>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</si>
  <si>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</si>
  <si>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</si>
  <si>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</si>
  <si>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</si>
  <si>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</si>
  <si>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</si>
  <si>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</si>
  <si>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</si>
  <si>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</si>
  <si>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</si>
  <si>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</si>
  <si>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</si>
  <si>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</si>
  <si>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</si>
  <si>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</si>
  <si>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</si>
  <si>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</si>
  <si>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</si>
  <si>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</si>
  <si>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</si>
  <si>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</si>
  <si>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</si>
  <si>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</si>
  <si>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</si>
  <si>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</si>
  <si>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</si>
  <si>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</si>
  <si>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</si>
  <si>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</si>
  <si>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</si>
  <si>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</si>
  <si>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</si>
  <si>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</si>
  <si>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</si>
  <si>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</si>
  <si>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</si>
  <si>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</si>
  <si>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</si>
  <si>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</si>
  <si>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</si>
  <si>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</si>
  <si>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</si>
  <si>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</si>
  <si>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</si>
  <si>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</si>
  <si>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</si>
  <si>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</si>
  <si>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</si>
  <si>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</si>
  <si>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</si>
  <si>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</si>
  <si>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</si>
  <si>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</si>
  <si>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</si>
  <si>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</si>
  <si>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</si>
  <si>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</si>
  <si>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</si>
  <si>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</si>
  <si>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</si>
  <si>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</si>
  <si>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</si>
  <si>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</si>
  <si>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</si>
  <si>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</si>
  <si>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</si>
  <si>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</si>
  <si>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</si>
  <si>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</si>
  <si>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</si>
  <si>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</si>
  <si>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</si>
  <si>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</si>
  <si>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</si>
  <si>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</si>
  <si>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</si>
  <si>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</si>
  <si>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</si>
  <si>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</si>
  <si>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</si>
  <si>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</si>
  <si>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</si>
  <si>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</si>
  <si>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</si>
  <si>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</si>
  <si>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</si>
  <si>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</si>
  <si>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</si>
  <si>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</si>
  <si>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</si>
  <si>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</si>
  <si>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</si>
  <si>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</si>
  <si>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</si>
  <si>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</si>
  <si>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</si>
  <si>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</si>
  <si>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</si>
  <si>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</si>
  <si>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</si>
  <si>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</si>
  <si>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</si>
  <si>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</si>
  <si>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</si>
  <si>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</si>
  <si>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</si>
  <si>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</si>
  <si>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</si>
  <si>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</si>
  <si>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</si>
  <si>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</si>
  <si>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</si>
  <si>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</si>
  <si>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</si>
  <si>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</si>
  <si>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</si>
  <si>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</si>
  <si>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</si>
  <si>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</si>
  <si>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</si>
  <si>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</si>
  <si>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</si>
  <si>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</si>
  <si>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</si>
  <si>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</si>
  <si>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</si>
  <si>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</si>
  <si>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</si>
  <si>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</si>
  <si>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</si>
  <si>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</si>
  <si>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</si>
  <si>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</si>
  <si>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</si>
  <si>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</si>
  <si>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</si>
  <si>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</si>
  <si>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</si>
  <si>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</si>
  <si>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</si>
  <si>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</si>
  <si>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</si>
  <si>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</si>
  <si>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</si>
  <si>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</si>
  <si>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</si>
  <si>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</si>
  <si>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</si>
  <si>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</si>
  <si>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</si>
  <si>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</si>
  <si>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</si>
  <si>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</si>
  <si>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</si>
  <si>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</si>
  <si>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</si>
  <si>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</si>
  <si>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</si>
  <si>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</si>
  <si>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</si>
  <si>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</si>
  <si>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</si>
  <si>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</si>
  <si>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</si>
  <si>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</si>
  <si>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</si>
  <si>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</si>
  <si>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</si>
  <si>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</si>
  <si>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</si>
  <si>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</si>
  <si>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</si>
  <si>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</si>
  <si>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</si>
  <si>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</si>
  <si>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</si>
  <si>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</si>
  <si>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</si>
  <si>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</si>
  <si>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</si>
  <si>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</si>
  <si>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</si>
  <si>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</si>
  <si>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</si>
  <si>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</si>
  <si>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</si>
  <si>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</si>
  <si>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</si>
  <si>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</si>
  <si>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</si>
  <si>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</si>
  <si>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</si>
  <si>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</si>
  <si>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</si>
  <si>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</si>
  <si>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</si>
  <si>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</si>
  <si>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</si>
  <si>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</si>
  <si>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</si>
  <si>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</si>
  <si>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</si>
  <si>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</si>
  <si>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</si>
  <si>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</si>
  <si>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</si>
  <si>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</si>
  <si>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</si>
  <si>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</si>
  <si>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</si>
  <si>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</si>
  <si>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</si>
  <si>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</si>
  <si>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</si>
  <si>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</si>
  <si>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</si>
  <si>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</si>
  <si>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</si>
  <si>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</si>
  <si>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</si>
  <si>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</si>
  <si>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</si>
  <si>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</si>
  <si>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</si>
  <si>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</si>
  <si>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</si>
  <si>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</si>
  <si>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</si>
  <si>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</si>
  <si>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</si>
  <si>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</si>
  <si>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</si>
  <si>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</si>
  <si>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</si>
  <si>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</si>
  <si>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</si>
  <si>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</si>
  <si>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</si>
  <si>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</si>
  <si>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</si>
  <si>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</si>
  <si>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</si>
  <si>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</si>
  <si>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</si>
  <si>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</si>
  <si>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</si>
  <si>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</si>
  <si>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</si>
  <si>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</si>
  <si>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</si>
  <si>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</si>
  <si>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</si>
  <si>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</si>
  <si>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</si>
  <si>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</si>
  <si>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</si>
  <si>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</si>
  <si>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</si>
  <si>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</si>
  <si>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</si>
  <si>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</si>
  <si>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</si>
  <si>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</si>
  <si>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</si>
  <si>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</si>
  <si>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</si>
  <si>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</si>
  <si>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</si>
  <si>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</si>
  <si>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</si>
  <si>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</si>
  <si>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</si>
  <si>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</si>
  <si>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</si>
  <si>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</si>
  <si>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</si>
  <si>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</si>
  <si>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</si>
  <si>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</si>
  <si>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</si>
  <si>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</si>
  <si>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</si>
  <si>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</si>
  <si>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</si>
  <si>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</si>
  <si>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</si>
  <si>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</si>
  <si>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</si>
  <si>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</si>
  <si>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</si>
  <si>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</si>
  <si>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</si>
  <si>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</si>
  <si>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</si>
  <si>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</si>
  <si>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</si>
  <si>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</si>
  <si>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</si>
  <si>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</si>
  <si>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</si>
  <si>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</si>
  <si>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</si>
  <si>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</si>
  <si>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</si>
  <si>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</si>
  <si>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</si>
  <si>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</si>
  <si>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</si>
  <si>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</si>
  <si>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</si>
  <si>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</si>
  <si>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</si>
  <si>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</si>
  <si>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</si>
  <si>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</si>
  <si>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</si>
  <si>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</si>
  <si>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</si>
  <si>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</si>
  <si>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</si>
  <si>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</si>
  <si>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</si>
  <si>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</si>
  <si>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</si>
  <si>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</si>
  <si>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</si>
  <si>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</si>
  <si>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</si>
  <si>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</si>
  <si>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</si>
  <si>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</si>
  <si>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</si>
  <si>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</si>
  <si>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</si>
  <si>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</si>
  <si>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</si>
  <si>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</si>
  <si>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</si>
  <si>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</si>
  <si>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</si>
  <si>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</si>
  <si>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</si>
  <si>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</si>
  <si>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</si>
  <si>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</si>
  <si>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</si>
  <si>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</si>
  <si>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</si>
  <si>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</si>
  <si>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</si>
  <si>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</si>
  <si>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</si>
  <si>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</si>
  <si>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</si>
  <si>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</si>
  <si>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</si>
  <si>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</si>
  <si>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</si>
  <si>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</si>
  <si>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</si>
  <si>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</si>
  <si>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</si>
  <si>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</si>
  <si>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</si>
  <si>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</si>
  <si>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</si>
  <si>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</si>
  <si>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</si>
  <si>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</si>
  <si>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</si>
  <si>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</si>
  <si>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</si>
  <si>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</si>
  <si>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</si>
  <si>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</si>
  <si>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</si>
  <si>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</si>
  <si>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</si>
  <si>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</si>
  <si>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</si>
  <si>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</si>
  <si>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</si>
  <si>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</si>
  <si>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</si>
  <si>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</si>
  <si>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</si>
  <si>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</si>
  <si>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</si>
  <si>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</si>
  <si>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</si>
  <si>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</si>
  <si>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</si>
  <si>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</si>
  <si>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</si>
  <si>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</si>
  <si>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</si>
  <si>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</si>
  <si>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</si>
  <si>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</si>
  <si>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</si>
  <si>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</si>
  <si>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</si>
  <si>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</si>
  <si>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</si>
  <si>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</si>
  <si>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</si>
  <si>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</si>
  <si>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</si>
  <si>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</si>
  <si>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</si>
  <si>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</si>
  <si>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</si>
  <si>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</si>
  <si>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</si>
  <si>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</si>
  <si>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</si>
  <si>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</si>
  <si>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</si>
  <si>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</si>
  <si>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</si>
  <si>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</si>
  <si>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</si>
  <si>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</si>
  <si>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</si>
  <si>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</si>
  <si>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</si>
  <si>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</si>
  <si>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</si>
  <si>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</si>
  <si>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</si>
  <si>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</si>
  <si>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</si>
  <si>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</si>
  <si>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</si>
  <si>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</si>
  <si>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</si>
  <si>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</si>
  <si>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</si>
  <si>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</si>
  <si>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</si>
  <si>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</si>
  <si>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</si>
  <si>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</si>
  <si>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</si>
  <si>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</si>
  <si>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</si>
  <si>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</si>
  <si>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</si>
  <si>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</si>
  <si>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</si>
  <si>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</si>
  <si>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</si>
  <si>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</si>
  <si>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</si>
  <si>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</si>
  <si>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</si>
  <si>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</si>
  <si>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</si>
  <si>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</si>
  <si>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</si>
  <si>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</si>
  <si>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</si>
  <si>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</si>
  <si>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</si>
  <si>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</si>
  <si>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</si>
  <si>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</si>
  <si>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</si>
  <si>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</si>
  <si>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</si>
  <si>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</si>
  <si>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</si>
  <si>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</si>
  <si>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</si>
  <si>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</si>
  <si>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</si>
  <si>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</si>
  <si>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</si>
  <si>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</si>
  <si>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</si>
  <si>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</si>
  <si>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</si>
  <si>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</si>
  <si>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</si>
  <si>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</si>
  <si>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</si>
  <si>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</si>
  <si>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</si>
  <si>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</si>
  <si>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</si>
  <si>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</si>
  <si>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</si>
  <si>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</si>
  <si>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</si>
  <si>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</si>
  <si>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</si>
  <si>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</si>
  <si>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</si>
  <si>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</si>
  <si>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</si>
  <si>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</si>
  <si>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</si>
  <si>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</si>
  <si>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</si>
  <si>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</si>
  <si>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</si>
  <si>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</si>
  <si>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</si>
  <si>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</si>
  <si>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</si>
  <si>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</si>
  <si>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</si>
  <si>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</si>
  <si>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</si>
  <si>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</si>
  <si>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</si>
  <si>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</si>
  <si>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</si>
  <si>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</si>
  <si>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</si>
  <si>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</si>
  <si>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</si>
  <si>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</si>
  <si>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</si>
  <si>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</si>
  <si>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</si>
  <si>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</si>
  <si>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</si>
  <si>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</si>
  <si>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</si>
  <si>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</si>
  <si>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</si>
  <si>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</si>
  <si>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</si>
  <si>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</si>
  <si>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</si>
  <si>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</si>
  <si>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</si>
  <si>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</si>
  <si>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</si>
  <si>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</si>
  <si>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</si>
  <si>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</si>
  <si>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</si>
  <si>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</si>
  <si>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</si>
  <si>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</si>
  <si>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</si>
  <si>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</si>
  <si>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</si>
  <si>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</si>
  <si>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</si>
  <si>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</si>
  <si>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</si>
  <si>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</si>
  <si>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</si>
  <si>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</si>
  <si>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</si>
  <si>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</si>
  <si>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</si>
  <si>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</si>
  <si>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</si>
  <si>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</si>
  <si>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</si>
  <si>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</si>
  <si>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</si>
  <si>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</si>
  <si>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</si>
  <si>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</si>
  <si>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</si>
  <si>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</si>
  <si>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</si>
  <si>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</si>
  <si>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</si>
  <si>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</si>
  <si>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</si>
  <si>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</si>
  <si>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</si>
  <si>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</si>
  <si>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</si>
  <si>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</si>
  <si>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</si>
  <si>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</si>
  <si>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</si>
  <si>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</si>
  <si>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</si>
  <si>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</si>
  <si>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</si>
  <si>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</si>
  <si>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</si>
  <si>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</si>
  <si>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</si>
  <si>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</si>
  <si>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</si>
  <si>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</si>
  <si>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</si>
  <si>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</si>
  <si>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</si>
  <si>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</si>
  <si>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</si>
  <si>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</si>
  <si>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</si>
  <si>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</si>
  <si>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</si>
  <si>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</si>
  <si>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</si>
  <si>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</si>
  <si>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</si>
  <si>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</si>
  <si>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</si>
  <si>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</si>
  <si>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</si>
  <si>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</si>
  <si>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</si>
  <si>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</si>
  <si>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</si>
  <si>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</si>
  <si>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</si>
  <si>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</si>
  <si>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</si>
  <si>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</si>
  <si>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</si>
  <si>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</si>
  <si>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</si>
  <si>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</si>
  <si>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</si>
  <si>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</si>
  <si>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</si>
  <si>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</si>
  <si>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</si>
  <si>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</si>
  <si>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</si>
  <si>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</si>
  <si>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</si>
  <si>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</si>
  <si>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</si>
  <si>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</si>
  <si>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</si>
  <si>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</si>
  <si>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</si>
  <si>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</si>
  <si>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</si>
  <si>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</si>
  <si>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</si>
  <si>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</si>
  <si>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</si>
  <si>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</si>
  <si>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</si>
  <si>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</si>
  <si>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</si>
  <si>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</si>
  <si>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</si>
  <si>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</si>
  <si>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</si>
  <si>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</si>
  <si>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</si>
  <si>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</si>
  <si>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</si>
  <si>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</si>
  <si>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</si>
  <si>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</si>
  <si>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</si>
  <si>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</si>
  <si>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</si>
  <si>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</si>
  <si>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</si>
  <si>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</si>
  <si>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</si>
  <si>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</si>
  <si>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</si>
  <si>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</si>
  <si>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</si>
  <si>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</si>
  <si>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</si>
  <si>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</si>
  <si>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</si>
  <si>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</si>
  <si>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</si>
  <si>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</si>
  <si>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</si>
  <si>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</si>
  <si>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</si>
  <si>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</si>
  <si>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</si>
  <si>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</si>
  <si>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</si>
  <si>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</si>
  <si>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</si>
  <si>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</si>
  <si>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</si>
  <si>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</si>
  <si>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</si>
  <si>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</si>
  <si>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</si>
  <si>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</si>
  <si>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</si>
  <si>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</si>
  <si>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</si>
  <si>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</si>
  <si>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</si>
  <si>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</si>
  <si>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</si>
  <si>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</si>
  <si>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</si>
  <si>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</si>
  <si>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</si>
  <si>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</si>
  <si>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</si>
  <si>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</si>
  <si>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</si>
  <si>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</si>
  <si>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</si>
  <si>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</si>
  <si>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</si>
  <si>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</si>
  <si>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</si>
  <si>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</si>
  <si>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</si>
  <si>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</si>
  <si>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</si>
  <si>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</si>
  <si>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</si>
  <si>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</si>
  <si>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</si>
  <si>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</si>
  <si>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</si>
  <si>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</si>
  <si>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</si>
  <si>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</si>
  <si>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</si>
  <si>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</si>
  <si>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</si>
  <si>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</si>
  <si>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</si>
  <si>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</si>
  <si>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</si>
  <si>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</si>
  <si>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</si>
  <si>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</si>
  <si>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</si>
  <si>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</si>
  <si>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</si>
  <si>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</si>
  <si>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</si>
  <si>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</si>
  <si>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</si>
  <si>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</si>
  <si>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</si>
  <si>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</si>
  <si>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</si>
  <si>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</si>
  <si>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</si>
  <si>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</si>
  <si>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</si>
  <si>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</si>
  <si>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</si>
  <si>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</si>
  <si>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</si>
  <si>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</si>
  <si>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</si>
  <si>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</si>
  <si>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</si>
  <si>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</si>
  <si>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</si>
  <si>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</si>
  <si>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</si>
  <si>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</si>
  <si>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</si>
  <si>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</si>
  <si>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</si>
  <si>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</si>
  <si>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</si>
  <si>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</si>
  <si>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</si>
  <si>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</si>
  <si>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</si>
  <si>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</si>
  <si>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</si>
  <si>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</si>
  <si>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</si>
  <si>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</si>
  <si>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</si>
  <si>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</si>
  <si>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</si>
  <si>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</si>
  <si>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</si>
  <si>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</si>
  <si>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</si>
  <si>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</si>
  <si>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</si>
  <si>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</si>
  <si>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</si>
  <si>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</si>
  <si>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</si>
  <si>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</si>
  <si>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</si>
  <si>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</si>
  <si>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</si>
  <si>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</si>
  <si>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</si>
  <si>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</si>
  <si>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</si>
  <si>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</si>
  <si>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</si>
  <si>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</si>
  <si>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</si>
  <si>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</si>
  <si>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</si>
  <si>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</si>
  <si>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</si>
  <si>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</si>
  <si>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</si>
  <si>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</si>
  <si>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</si>
  <si>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</si>
  <si>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</si>
  <si>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</si>
  <si>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</si>
  <si>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</si>
  <si>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</si>
  <si>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</si>
  <si>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</si>
  <si>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</si>
  <si>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</si>
  <si>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</si>
  <si>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</si>
  <si>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</si>
  <si>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</si>
  <si>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</si>
  <si>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</si>
  <si>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</si>
  <si>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</si>
  <si>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</si>
  <si>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</si>
  <si>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</si>
  <si>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</si>
  <si>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</si>
  <si>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</si>
  <si>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</si>
  <si>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</si>
  <si>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</si>
  <si>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</si>
  <si>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</si>
  <si>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</si>
  <si>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</si>
  <si>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</si>
  <si>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</si>
  <si>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</si>
  <si>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</si>
  <si>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</si>
  <si>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</si>
  <si>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</si>
  <si>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</si>
  <si>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</si>
  <si>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</si>
  <si>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</si>
  <si>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</si>
  <si>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</si>
  <si>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</si>
  <si>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</si>
  <si>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</si>
  <si>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</si>
  <si>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</si>
  <si>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</si>
  <si>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</si>
  <si>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</si>
  <si>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</si>
  <si>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</si>
  <si>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</si>
  <si>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</si>
  <si>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</si>
  <si>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</si>
  <si>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</si>
  <si>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</si>
  <si>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</si>
  <si>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</si>
  <si>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</si>
  <si>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</si>
  <si>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</si>
  <si>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</si>
  <si>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</si>
  <si>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</si>
  <si>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</si>
  <si>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</si>
  <si>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</si>
  <si>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</si>
  <si>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</si>
  <si>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</si>
  <si>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</si>
  <si>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</si>
  <si>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</si>
  <si>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</si>
  <si>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</si>
  <si>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</si>
  <si>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</si>
  <si>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</si>
  <si>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</si>
  <si>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</si>
  <si>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</si>
  <si>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</si>
  <si>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</si>
  <si>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</si>
  <si>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</si>
  <si>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</si>
  <si>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</si>
  <si>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</si>
  <si>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</si>
  <si>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</si>
  <si>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</si>
  <si>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</si>
  <si>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</si>
  <si>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</si>
  <si>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</si>
  <si>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</si>
  <si>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</si>
  <si>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</si>
  <si>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</si>
  <si>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</si>
  <si>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</si>
  <si>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</si>
  <si>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</si>
  <si>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</si>
  <si>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</si>
  <si>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</si>
  <si>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</si>
  <si>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</si>
  <si>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</si>
  <si>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</si>
  <si>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</si>
  <si>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</si>
  <si>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</si>
  <si>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</si>
  <si>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</si>
  <si>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</si>
  <si>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</si>
  <si>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</si>
  <si>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</si>
  <si>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</si>
  <si>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</si>
  <si>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</si>
  <si>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</si>
  <si>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</si>
  <si>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</si>
  <si>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</si>
  <si>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</si>
  <si>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</si>
  <si>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</si>
  <si>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</si>
  <si>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</si>
  <si>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</si>
  <si>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</si>
  <si>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</si>
  <si>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</si>
  <si>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</si>
  <si>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</si>
  <si>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</si>
  <si>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</si>
  <si>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</si>
  <si>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</si>
  <si>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</si>
  <si>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</si>
  <si>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</si>
  <si>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</si>
  <si>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</si>
  <si>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</si>
  <si>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</si>
  <si>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</si>
  <si>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</si>
  <si>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</si>
  <si>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</si>
  <si>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</si>
  <si>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</si>
  <si>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</si>
  <si>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</si>
  <si>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</si>
  <si>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</si>
  <si>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</si>
  <si>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</si>
  <si>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</si>
  <si>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</si>
  <si>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</si>
  <si>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</si>
  <si>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</si>
  <si>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</si>
  <si>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</si>
  <si>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</si>
  <si>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</si>
  <si>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</si>
  <si>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</si>
  <si>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</si>
  <si>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</si>
  <si>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</si>
  <si>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</si>
  <si>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</si>
  <si>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</si>
  <si>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</si>
  <si>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</si>
  <si>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</si>
  <si>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</si>
  <si>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</si>
  <si>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</si>
  <si>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</si>
  <si>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</si>
  <si>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</si>
  <si>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</si>
  <si>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</si>
  <si>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</si>
  <si>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</si>
  <si>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</si>
  <si>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</si>
  <si>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</si>
  <si>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</si>
  <si>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</si>
  <si>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</si>
  <si>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</si>
  <si>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</si>
  <si>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</si>
  <si>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</si>
  <si>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</si>
  <si>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</si>
  <si>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</si>
  <si>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</si>
  <si>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</si>
  <si>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</si>
  <si>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</si>
  <si>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</si>
  <si>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</si>
  <si>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</si>
  <si>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</si>
  <si>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</si>
  <si>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</si>
  <si>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</si>
  <si>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</si>
  <si>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</si>
  <si>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</si>
  <si>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</si>
  <si>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</si>
  <si>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</si>
  <si>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</si>
  <si>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</si>
  <si>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</si>
  <si>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</si>
  <si>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</si>
  <si>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</si>
  <si>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</si>
  <si>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</si>
  <si>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</si>
  <si>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</si>
  <si>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</si>
  <si>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</si>
  <si>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</si>
  <si>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</si>
  <si>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</si>
  <si>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</si>
  <si>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</si>
  <si>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</si>
  <si>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</si>
  <si>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</si>
  <si>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</si>
  <si>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</si>
  <si>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</si>
  <si>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</si>
  <si>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</si>
  <si>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</si>
  <si>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</si>
  <si>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</si>
  <si>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</si>
  <si>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</si>
  <si>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</si>
  <si>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</si>
  <si>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</si>
  <si>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</si>
  <si>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</si>
  <si>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</si>
  <si>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</si>
  <si>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</si>
  <si>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</si>
  <si>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</si>
  <si>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</si>
  <si>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</si>
  <si>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</si>
  <si>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</si>
  <si>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</si>
  <si>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</si>
  <si>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</si>
  <si>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</si>
  <si>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</si>
  <si>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</si>
  <si>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</si>
  <si>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</si>
  <si>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</si>
  <si>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</si>
  <si>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</si>
  <si>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</si>
  <si>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</si>
  <si>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</si>
  <si>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</si>
  <si>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</si>
  <si>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</si>
  <si>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</si>
  <si>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</si>
  <si>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</si>
  <si>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</si>
  <si>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</si>
  <si>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</si>
  <si>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</si>
  <si>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</si>
  <si>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</si>
  <si>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</si>
  <si>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</si>
  <si>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</si>
  <si>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</si>
  <si>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</si>
  <si>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</si>
  <si>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</si>
  <si>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</si>
  <si>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</si>
  <si>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</si>
  <si>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</si>
  <si>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</si>
  <si>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</si>
  <si>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</si>
  <si>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</si>
  <si>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</si>
  <si>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</si>
  <si>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</si>
  <si>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</si>
  <si>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</si>
  <si>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</si>
  <si>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</si>
  <si>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</si>
  <si>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</si>
  <si>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</si>
  <si>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</si>
  <si>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</si>
  <si>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</si>
  <si>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</si>
  <si>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</si>
  <si>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</si>
  <si>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</si>
  <si>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</si>
  <si>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</si>
  <si>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</si>
  <si>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</si>
  <si>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</si>
  <si>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</si>
  <si>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</si>
  <si>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</si>
  <si>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</si>
  <si>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</si>
  <si>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</si>
  <si>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</si>
  <si>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</si>
  <si>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</si>
  <si>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</si>
  <si>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</si>
  <si>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</si>
  <si>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</si>
  <si>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</si>
  <si>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</si>
  <si>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</si>
  <si>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</si>
  <si>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</si>
  <si>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</si>
  <si>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</si>
  <si>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</si>
  <si>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</si>
  <si>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</si>
  <si>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</si>
  <si>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</si>
  <si>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</si>
  <si>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</si>
  <si>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</si>
  <si>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</si>
  <si>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</si>
  <si>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</si>
  <si>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</si>
  <si>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</si>
  <si>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</si>
  <si>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</si>
  <si>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</si>
  <si>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</si>
  <si>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</si>
  <si>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</si>
  <si>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</si>
  <si>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</si>
  <si>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</si>
  <si>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</si>
  <si>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</si>
  <si>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</si>
  <si>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</si>
  <si>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</si>
  <si>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</si>
  <si>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</si>
  <si>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</si>
  <si>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</si>
  <si>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</si>
  <si>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</si>
  <si>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</si>
  <si>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</si>
  <si>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</si>
  <si>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</si>
  <si>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</si>
  <si>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</si>
  <si>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</si>
  <si>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</si>
  <si>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</si>
  <si>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</si>
  <si>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</si>
  <si>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</si>
  <si>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</si>
  <si>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</si>
  <si>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</si>
  <si>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</si>
  <si>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</si>
  <si>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</si>
  <si>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</si>
  <si>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</si>
  <si>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</si>
  <si>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</si>
  <si>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</si>
  <si>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</si>
  <si>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</si>
  <si>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</si>
  <si>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</si>
  <si>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</si>
  <si>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</si>
  <si>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</si>
  <si>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</si>
  <si>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</si>
  <si>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</si>
  <si>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</si>
  <si>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</si>
  <si>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</si>
  <si>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</si>
  <si>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</si>
  <si>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</si>
  <si>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</si>
  <si>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</si>
  <si>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</si>
  <si>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</si>
  <si>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</si>
  <si>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</si>
  <si>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</si>
  <si>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</si>
  <si>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</si>
  <si>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</si>
  <si>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</si>
  <si>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</si>
  <si>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</si>
  <si>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</si>
  <si>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</si>
  <si>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</si>
  <si>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</si>
  <si>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</si>
  <si>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</si>
  <si>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</si>
  <si>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</si>
  <si>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</si>
  <si>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</si>
  <si>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</si>
  <si>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</si>
  <si>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</si>
  <si>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</si>
  <si>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</si>
  <si>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</si>
  <si>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</si>
  <si>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</si>
  <si>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</si>
  <si>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</si>
  <si>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</si>
  <si>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</si>
  <si>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</si>
  <si>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</si>
  <si>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</si>
  <si>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</si>
  <si>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</si>
  <si>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</si>
  <si>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</si>
  <si>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</si>
  <si>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</si>
  <si>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</si>
  <si>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</si>
  <si>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</si>
  <si>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</si>
  <si>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</si>
  <si>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</si>
  <si>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</si>
  <si>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</si>
  <si>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</si>
  <si>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</si>
  <si>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</si>
  <si>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</si>
  <si>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</si>
  <si>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</si>
  <si>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</si>
  <si>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</si>
  <si>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</si>
  <si>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</si>
  <si>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</si>
  <si>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</si>
  <si>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</si>
  <si>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</si>
  <si>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</si>
  <si>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</si>
  <si>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</si>
  <si>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</si>
  <si>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</si>
  <si>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</si>
  <si>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</si>
  <si>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</si>
  <si>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</si>
  <si>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</si>
  <si>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</si>
  <si>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</si>
  <si>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</si>
  <si>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</si>
  <si>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</si>
  <si>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</si>
  <si>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</si>
  <si>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</si>
  <si>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</si>
  <si>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</si>
  <si>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</si>
  <si>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</si>
  <si>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</si>
  <si>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</si>
  <si>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</si>
  <si>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</si>
  <si>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</si>
  <si>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</si>
  <si>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</si>
  <si>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</si>
  <si>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</si>
  <si>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</si>
  <si>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</si>
  <si>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</si>
  <si>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</si>
  <si>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</si>
  <si>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</si>
  <si>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</si>
  <si>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</si>
  <si>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</si>
  <si>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</si>
  <si>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</si>
  <si>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</si>
  <si>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</si>
  <si>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</si>
  <si>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</si>
  <si>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</si>
  <si>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</si>
  <si>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</si>
  <si>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</si>
  <si>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</si>
  <si>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</si>
  <si>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</si>
  <si>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</si>
  <si>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</si>
  <si>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</si>
  <si>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</si>
  <si>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</si>
  <si>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</si>
  <si>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</si>
  <si>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</si>
  <si>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</si>
  <si>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</si>
  <si>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</si>
  <si>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</si>
  <si>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</si>
  <si>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</si>
  <si>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</si>
  <si>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</si>
  <si>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</si>
  <si>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</si>
  <si>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</si>
  <si>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</si>
  <si>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</si>
  <si>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</si>
  <si>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</si>
  <si>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</si>
  <si>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</si>
  <si>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</si>
  <si>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</si>
  <si>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</si>
  <si>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</si>
  <si>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</si>
  <si>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</si>
  <si>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</si>
  <si>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</si>
  <si>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</si>
  <si>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</si>
  <si>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</si>
  <si>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</si>
  <si>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</si>
  <si>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</si>
  <si>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</si>
  <si>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</si>
  <si>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</si>
  <si>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</si>
  <si>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</si>
  <si>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</si>
  <si>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</si>
  <si>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</si>
  <si>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</si>
  <si>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</si>
  <si>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</si>
  <si>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</si>
  <si>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</si>
  <si>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</si>
  <si>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</si>
  <si>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</si>
  <si>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</si>
  <si>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</si>
  <si>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</si>
  <si>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</si>
  <si>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</si>
  <si>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</si>
  <si>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</si>
  <si>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</si>
  <si>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</si>
  <si>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</si>
  <si>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</si>
  <si>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</si>
  <si>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</si>
  <si>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</si>
  <si>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</si>
  <si>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</si>
  <si>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</si>
  <si>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</si>
  <si>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</si>
  <si>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</si>
  <si>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</si>
  <si>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</si>
  <si>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</si>
  <si>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</si>
  <si>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</si>
  <si>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</si>
  <si>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</si>
  <si>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</si>
  <si>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</si>
  <si>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</si>
  <si>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</si>
  <si>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</si>
  <si>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</si>
  <si>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</si>
  <si>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</si>
  <si>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</si>
  <si>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</si>
  <si>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</si>
  <si>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</si>
  <si>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</si>
  <si>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</si>
  <si>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</si>
  <si>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</si>
  <si>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</si>
  <si>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</si>
  <si>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</si>
  <si>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</si>
  <si>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</si>
  <si>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</si>
  <si>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</si>
  <si>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</si>
  <si>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</si>
  <si>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</si>
  <si>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</si>
  <si>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</si>
  <si>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</si>
  <si>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</si>
  <si>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</si>
  <si>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</si>
  <si>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</si>
  <si>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</si>
  <si>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</si>
  <si>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</si>
  <si>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</si>
  <si>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</si>
  <si>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</si>
  <si>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</si>
  <si>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</si>
  <si>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</si>
  <si>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</si>
  <si>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</si>
  <si>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</si>
  <si>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</si>
  <si>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</si>
  <si>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</si>
  <si>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</si>
  <si>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</si>
  <si>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</si>
  <si>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</si>
  <si>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</si>
  <si>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</si>
  <si>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</si>
  <si>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</si>
  <si>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</si>
  <si>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</si>
  <si>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</si>
  <si>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</si>
  <si>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</si>
  <si>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</si>
  <si>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</si>
  <si>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</si>
  <si>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</si>
  <si>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</si>
  <si>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</si>
  <si>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</si>
  <si>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</si>
  <si>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</si>
  <si>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</si>
  <si>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</si>
  <si>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</si>
  <si>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</si>
  <si>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</si>
  <si>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</si>
  <si>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</si>
  <si>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</si>
  <si>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</si>
  <si>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</si>
  <si>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</si>
  <si>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</si>
  <si>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</si>
  <si>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</si>
  <si>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</si>
  <si>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</si>
  <si>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</si>
  <si>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</si>
  <si>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</si>
  <si>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</si>
  <si>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</si>
  <si>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</si>
  <si>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</si>
  <si>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</si>
  <si>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</si>
  <si>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</si>
  <si>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</si>
  <si>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</si>
  <si>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</si>
  <si>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</si>
  <si>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</si>
  <si>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</si>
  <si>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</si>
  <si>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</si>
  <si>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</si>
  <si>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</si>
  <si>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</si>
  <si>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</si>
  <si>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</si>
  <si>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</si>
  <si>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</si>
  <si>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</si>
  <si>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</si>
  <si>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</si>
  <si>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</si>
  <si>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</si>
  <si>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</si>
  <si>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</si>
  <si>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</si>
  <si>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</si>
  <si>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</si>
  <si>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</si>
  <si>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</si>
  <si>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</si>
  <si>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</si>
  <si>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</si>
  <si>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</si>
  <si>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</si>
  <si>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</si>
  <si>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</si>
  <si>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</si>
  <si>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</si>
  <si>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</si>
  <si>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</si>
  <si>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</si>
  <si>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</si>
  <si>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</si>
  <si>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</si>
  <si>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</si>
  <si>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</si>
  <si>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</si>
  <si>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</si>
  <si>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</si>
  <si>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</si>
  <si>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</si>
  <si>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</si>
  <si>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</si>
  <si>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</si>
  <si>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</si>
  <si>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</si>
  <si>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</si>
  <si>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</si>
  <si>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</si>
  <si>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</si>
  <si>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</si>
  <si>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</si>
  <si>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</si>
  <si>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</si>
  <si>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</si>
  <si>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</si>
  <si>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</si>
  <si>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</si>
  <si>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</si>
  <si>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</si>
  <si>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</si>
  <si>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</si>
  <si>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</si>
  <si>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</si>
  <si>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</si>
  <si>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</si>
  <si>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</si>
  <si>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</si>
  <si>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</si>
  <si>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</si>
  <si>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</si>
  <si>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</si>
  <si>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</si>
  <si>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</si>
  <si>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</si>
  <si>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</si>
  <si>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</si>
  <si>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</si>
  <si>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</si>
  <si>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</si>
  <si>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</si>
  <si>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</si>
  <si>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</si>
  <si>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</si>
  <si>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</si>
  <si>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</si>
  <si>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</si>
  <si>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</si>
  <si>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</si>
  <si>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</si>
  <si>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</si>
  <si>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</si>
  <si>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</si>
  <si>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</si>
  <si>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</si>
  <si>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</si>
  <si>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</si>
  <si>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</si>
  <si>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</si>
  <si>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</si>
  <si>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</si>
  <si>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</si>
  <si>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</si>
  <si>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</si>
  <si>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</si>
  <si>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</si>
  <si>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</si>
  <si>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</si>
  <si>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</si>
  <si>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</si>
  <si>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</si>
  <si>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</si>
  <si>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</si>
  <si>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</si>
  <si>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</si>
  <si>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</si>
  <si>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</si>
  <si>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</si>
  <si>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</si>
  <si>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</si>
  <si>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</si>
  <si>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</si>
  <si>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</si>
  <si>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</si>
  <si>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</si>
  <si>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</si>
  <si>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</si>
  <si>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</si>
  <si>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</si>
  <si>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</si>
  <si>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</si>
  <si>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</si>
  <si>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</si>
  <si>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</si>
  <si>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</si>
  <si>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</si>
  <si>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</si>
  <si>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</si>
  <si>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</si>
  <si>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</si>
  <si>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</si>
  <si>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</si>
  <si>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</si>
  <si>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</si>
  <si>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</si>
  <si>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</si>
  <si>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</si>
  <si>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</si>
  <si>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</si>
  <si>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</si>
  <si>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</si>
  <si>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</si>
  <si>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</si>
  <si>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</si>
  <si>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</si>
  <si>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</si>
  <si>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</si>
  <si>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</si>
  <si>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</si>
  <si>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</si>
  <si>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</si>
  <si>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</si>
  <si>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</si>
  <si>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</si>
  <si>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</si>
  <si>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</si>
  <si>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</si>
  <si>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</si>
  <si>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</si>
  <si>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</si>
  <si>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</si>
  <si>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</si>
  <si>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</si>
  <si>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</si>
  <si>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</si>
  <si>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</si>
  <si>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</si>
  <si>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</si>
  <si>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</si>
  <si>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</si>
  <si>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</si>
  <si>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</si>
  <si>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</si>
  <si>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</si>
  <si>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</si>
  <si>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</si>
  <si>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</si>
  <si>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</si>
  <si>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</si>
  <si>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</si>
  <si>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</si>
  <si>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</si>
  <si>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</si>
  <si>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</si>
  <si>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</si>
  <si>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</si>
  <si>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</si>
  <si>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</si>
  <si>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</si>
  <si>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</si>
  <si>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</si>
  <si>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</si>
  <si>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</si>
  <si>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</si>
  <si>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</si>
  <si>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</si>
  <si>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</si>
  <si>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</si>
  <si>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</si>
  <si>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</si>
  <si>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</si>
  <si>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</si>
  <si>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</si>
  <si>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</si>
  <si>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</si>
  <si>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</si>
  <si>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</si>
  <si>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</si>
  <si>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</si>
  <si>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</si>
  <si>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</si>
  <si>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</si>
  <si>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</si>
  <si>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</si>
  <si>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</si>
  <si>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</si>
  <si>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</si>
  <si>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</si>
  <si>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</si>
  <si>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</si>
  <si>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</si>
  <si>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</si>
  <si>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</si>
  <si>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</si>
  <si>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</si>
  <si>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</si>
  <si>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</si>
  <si>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</si>
  <si>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</si>
  <si>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</si>
  <si>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</si>
  <si>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</si>
  <si>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</si>
  <si>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</si>
  <si>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</si>
  <si>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</si>
  <si>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</si>
  <si>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</si>
  <si>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</si>
  <si>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</si>
  <si>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</si>
  <si>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</si>
  <si>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</si>
  <si>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</si>
  <si>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</si>
  <si>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</si>
  <si>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</si>
  <si>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</si>
  <si>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</si>
  <si>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</si>
  <si>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</si>
  <si>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</si>
  <si>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</si>
  <si>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</si>
  <si>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</si>
  <si>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</si>
  <si>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</si>
  <si>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</si>
  <si>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</si>
  <si>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</si>
  <si>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</si>
  <si>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</si>
  <si>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</si>
  <si>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</si>
  <si>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</si>
  <si>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</si>
  <si>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</si>
  <si>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</si>
  <si>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</si>
  <si>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</si>
  <si>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</si>
  <si>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</si>
  <si>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</si>
  <si>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</si>
  <si>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</si>
  <si>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</si>
  <si>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</si>
  <si>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</si>
  <si>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</si>
  <si>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</si>
  <si>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</si>
  <si>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</si>
  <si>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</si>
  <si>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</si>
  <si>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</si>
  <si>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</si>
  <si>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</si>
  <si>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</si>
  <si>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</si>
  <si>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</si>
  <si>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</si>
  <si>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</si>
  <si>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</si>
  <si>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</si>
  <si>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</si>
  <si>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</si>
  <si>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</si>
  <si>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</si>
  <si>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</si>
  <si>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</si>
  <si>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</si>
  <si>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</si>
  <si>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</si>
  <si>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</si>
  <si>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</si>
  <si>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</si>
  <si>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</si>
  <si>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</si>
  <si>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</si>
  <si>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</si>
  <si>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</si>
  <si>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</si>
  <si>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</si>
  <si>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</si>
  <si>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</si>
  <si>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</si>
  <si>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</si>
  <si>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</si>
  <si>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</si>
  <si>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</si>
  <si>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</si>
  <si>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</si>
  <si>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</si>
  <si>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</si>
  <si>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</si>
  <si>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</si>
  <si>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</si>
  <si>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</si>
  <si>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</si>
  <si>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</si>
  <si>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</si>
  <si>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</si>
  <si>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</si>
  <si>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</si>
  <si>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</si>
  <si>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</si>
  <si>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</si>
  <si>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</si>
  <si>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</si>
  <si>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</si>
  <si>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</si>
  <si>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</si>
  <si>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</si>
  <si>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</si>
  <si>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</si>
  <si>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</si>
  <si>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</si>
  <si>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</si>
  <si>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</si>
  <si>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</si>
  <si>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</si>
  <si>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</si>
  <si>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</si>
  <si>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</si>
  <si>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</si>
  <si>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</si>
  <si>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</si>
  <si>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</si>
  <si>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</si>
  <si>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</si>
  <si>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</si>
  <si>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</si>
  <si>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</si>
  <si>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</si>
  <si>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</si>
  <si>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</si>
  <si>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</si>
  <si>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</si>
  <si>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</si>
  <si>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</si>
  <si>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</si>
  <si>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</si>
  <si>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</si>
  <si>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</si>
  <si>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</si>
  <si>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</si>
  <si>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</si>
  <si>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</si>
  <si>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</si>
  <si>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</si>
  <si>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</si>
  <si>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</si>
  <si>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</si>
  <si>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</si>
  <si>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</si>
  <si>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</si>
  <si>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</si>
  <si>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</si>
  <si>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</si>
  <si>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</si>
  <si>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</si>
  <si>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</si>
  <si>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</si>
  <si>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</si>
  <si>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</si>
  <si>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</si>
  <si>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</si>
  <si>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</si>
  <si>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</si>
  <si>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</si>
  <si>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</si>
  <si>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</si>
  <si>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</si>
  <si>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</si>
  <si>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</si>
  <si>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</si>
  <si>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</si>
  <si>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</si>
  <si>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</si>
  <si>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</si>
  <si>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</si>
  <si>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</si>
  <si>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</si>
  <si>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</si>
  <si>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</si>
  <si>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</si>
  <si>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</si>
  <si>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</si>
  <si>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</si>
  <si>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</si>
  <si>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</si>
  <si>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</si>
  <si>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</si>
  <si>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</si>
  <si>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</si>
  <si>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</si>
  <si>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</si>
  <si>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</si>
  <si>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</si>
  <si>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</si>
  <si>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</si>
  <si>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</si>
  <si>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</si>
  <si>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</si>
  <si>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</si>
  <si>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</si>
  <si>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</si>
  <si>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</si>
  <si>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</si>
  <si>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</si>
  <si>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</si>
  <si>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</si>
  <si>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</si>
  <si>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</si>
  <si>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</si>
  <si>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</si>
  <si>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</si>
  <si>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</si>
  <si>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</si>
  <si>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</si>
  <si>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</si>
  <si>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</si>
  <si>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</si>
  <si>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</si>
  <si>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</si>
  <si>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</si>
  <si>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</si>
  <si>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</si>
  <si>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</si>
  <si>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</si>
  <si>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</si>
  <si>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</si>
  <si>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</si>
  <si>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</si>
  <si>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</si>
  <si>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</si>
  <si>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</si>
  <si>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</si>
  <si>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</si>
  <si>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</si>
  <si>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</si>
  <si>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</si>
  <si>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</si>
  <si>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</si>
  <si>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</si>
  <si>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</si>
  <si>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</si>
  <si>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</si>
  <si>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</si>
  <si>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</si>
  <si>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</si>
  <si>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</si>
  <si>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</si>
  <si>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</si>
  <si>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</si>
  <si>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</si>
  <si>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</si>
  <si>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</si>
  <si>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</si>
  <si>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</si>
  <si>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</si>
  <si>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</si>
  <si>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</si>
  <si>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</si>
  <si>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</si>
  <si>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</si>
  <si>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</si>
  <si>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</si>
  <si>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</si>
  <si>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</si>
  <si>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</si>
  <si>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</si>
  <si>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</si>
  <si>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</si>
  <si>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</si>
  <si>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</si>
  <si>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</si>
  <si>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</si>
  <si>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</si>
  <si>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</si>
  <si>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</si>
  <si>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</si>
  <si>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</si>
  <si>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</si>
  <si>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</si>
  <si>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</si>
  <si>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</si>
  <si>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</si>
  <si>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</si>
  <si>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</si>
  <si>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</si>
  <si>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</si>
  <si>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</si>
  <si>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</si>
  <si>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</si>
  <si>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</si>
  <si>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</si>
  <si>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</si>
  <si>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</si>
  <si>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</si>
  <si>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</si>
  <si>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</si>
  <si>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</si>
  <si>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</si>
  <si>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</si>
  <si>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</si>
  <si>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</si>
  <si>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</si>
  <si>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</si>
  <si>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</si>
  <si>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</si>
  <si>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</si>
  <si>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</si>
  <si>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</si>
  <si>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</si>
  <si>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</si>
  <si>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</si>
  <si>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</si>
  <si>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</si>
  <si>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</si>
  <si>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</si>
  <si>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</si>
  <si>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</si>
  <si>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</si>
  <si>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</si>
  <si>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</si>
  <si>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</si>
  <si>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</si>
  <si>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</si>
  <si>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</si>
  <si>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</si>
  <si>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</si>
  <si>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</si>
  <si>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</si>
  <si>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</si>
  <si>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</si>
  <si>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</si>
  <si>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</si>
  <si>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</si>
  <si>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</si>
  <si>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</si>
  <si>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</si>
  <si>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</si>
  <si>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</si>
  <si>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</si>
  <si>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</si>
  <si>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</si>
  <si>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</si>
  <si>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</si>
  <si>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</si>
  <si>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</si>
  <si>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</si>
  <si>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</si>
  <si>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</si>
  <si>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</si>
  <si>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</si>
  <si>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</si>
  <si>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</si>
  <si>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</si>
  <si>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</si>
  <si>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</si>
  <si>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</si>
  <si>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</si>
  <si>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</si>
  <si>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</si>
  <si>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</si>
  <si>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</si>
  <si>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</si>
  <si>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</si>
  <si>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</si>
  <si>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</si>
  <si>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</si>
  <si>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</si>
  <si>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</si>
  <si>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</si>
  <si>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</si>
  <si>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</si>
  <si>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</si>
  <si>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</si>
  <si>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</si>
  <si>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</si>
  <si>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</si>
  <si>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</si>
  <si>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</si>
  <si>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</si>
  <si>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</si>
  <si>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</si>
  <si>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</si>
  <si>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</si>
  <si>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</si>
  <si>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</si>
  <si>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</si>
  <si>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</si>
  <si>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</si>
  <si>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</si>
  <si>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</si>
  <si>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</si>
  <si>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</si>
  <si>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</si>
  <si>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</si>
  <si>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</si>
  <si>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</si>
  <si>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</si>
  <si>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</si>
  <si>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</si>
  <si>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</si>
  <si>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</si>
  <si>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</si>
  <si>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</si>
  <si>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</si>
  <si>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</si>
  <si>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</si>
  <si>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</si>
  <si>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</si>
  <si>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</si>
  <si>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</si>
  <si>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</si>
  <si>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</si>
  <si>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</si>
  <si>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</si>
  <si>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</si>
  <si>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</si>
  <si>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</si>
  <si>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</si>
  <si>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</si>
  <si>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</si>
  <si>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</si>
  <si>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</si>
  <si>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</si>
  <si>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</si>
  <si>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</si>
  <si>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</si>
  <si>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</si>
  <si>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</si>
  <si>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</si>
  <si>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</si>
  <si>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</si>
  <si>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</si>
  <si>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</si>
  <si>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</si>
  <si>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</si>
  <si>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</si>
  <si>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</si>
  <si>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</si>
  <si>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</si>
  <si>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</si>
  <si>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</si>
  <si>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</si>
  <si>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</si>
  <si>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</si>
  <si>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</si>
  <si>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</si>
  <si>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</si>
  <si>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</si>
  <si>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</si>
  <si>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</si>
  <si>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</si>
  <si>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</si>
  <si>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</si>
  <si>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</si>
  <si>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</si>
  <si>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</si>
  <si>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</si>
  <si>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</si>
  <si>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</si>
  <si>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</si>
  <si>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</si>
  <si>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</si>
  <si>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</si>
  <si>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</si>
  <si>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</si>
  <si>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</si>
  <si>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</si>
  <si>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</si>
  <si>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</si>
  <si>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</si>
  <si>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</si>
  <si>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</si>
  <si>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</si>
  <si>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</si>
  <si>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</si>
  <si>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</si>
  <si>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</si>
  <si>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</si>
  <si>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</si>
  <si>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</si>
  <si>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</si>
  <si>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</si>
  <si>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</si>
  <si>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</si>
  <si>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</si>
  <si>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</si>
  <si>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</si>
  <si>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</si>
  <si>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</si>
  <si>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</si>
  <si>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</si>
  <si>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</si>
  <si>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</si>
  <si>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</si>
  <si>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</si>
  <si>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</si>
  <si>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</si>
  <si>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</si>
  <si>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</si>
  <si>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</si>
  <si>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</si>
  <si>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</si>
  <si>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</si>
  <si>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</si>
  <si>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</si>
  <si>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</si>
  <si>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</si>
  <si>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</si>
  <si>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</si>
  <si>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</si>
  <si>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</si>
  <si>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</si>
  <si>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</si>
  <si>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</si>
  <si>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</si>
  <si>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</si>
  <si>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</si>
  <si>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</si>
  <si>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</si>
  <si>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</si>
  <si>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</si>
  <si>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</si>
  <si>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</si>
  <si>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</si>
  <si>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</si>
  <si>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</si>
  <si>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</si>
  <si>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</si>
  <si>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</si>
  <si>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</si>
  <si>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</si>
  <si>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</si>
  <si>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</si>
  <si>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</si>
  <si>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</si>
  <si>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</si>
  <si>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</si>
  <si>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</si>
  <si>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</si>
  <si>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</si>
  <si>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</si>
  <si>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</si>
  <si>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</si>
  <si>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</si>
  <si>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</si>
  <si>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</si>
  <si>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</si>
  <si>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</si>
  <si>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</si>
  <si>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</si>
  <si>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</si>
  <si>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</si>
  <si>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</si>
  <si>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</si>
  <si>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</si>
  <si>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</si>
  <si>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</si>
  <si>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</si>
  <si>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</si>
  <si>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</si>
  <si>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</si>
  <si>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</si>
  <si>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</si>
  <si>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</si>
  <si>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</si>
  <si>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</si>
  <si>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</si>
  <si>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</si>
  <si>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</si>
  <si>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</si>
  <si>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</si>
  <si>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</si>
  <si>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</si>
  <si>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</si>
  <si>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</si>
  <si>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</si>
  <si>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</si>
  <si>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</si>
  <si>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</si>
  <si>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</si>
  <si>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</si>
  <si>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</si>
  <si>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</si>
  <si>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</si>
  <si>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</si>
  <si>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</si>
  <si>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</si>
  <si>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</si>
  <si>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</si>
  <si>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</si>
  <si>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</si>
  <si>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</si>
  <si>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</si>
  <si>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</si>
  <si>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</si>
  <si>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</si>
  <si>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</si>
  <si>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</si>
  <si>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</si>
  <si>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</si>
  <si>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</si>
  <si>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</si>
  <si>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</si>
  <si>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</si>
  <si>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</si>
  <si>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</si>
  <si>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</si>
  <si>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</si>
  <si>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</si>
  <si>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</si>
  <si>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</si>
  <si>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</si>
  <si>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</si>
  <si>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</si>
  <si>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</si>
  <si>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</si>
  <si>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</si>
  <si>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</si>
  <si>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</si>
  <si>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</si>
  <si>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</si>
  <si>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</si>
  <si>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</si>
  <si>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</si>
  <si>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</si>
  <si>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</si>
  <si>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</si>
  <si>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</si>
  <si>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</si>
  <si>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</si>
  <si>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</si>
  <si>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</si>
  <si>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</si>
  <si>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</si>
  <si>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</si>
  <si>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</si>
  <si>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</si>
  <si>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</si>
  <si>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</si>
  <si>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</si>
  <si>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</si>
  <si>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</si>
  <si>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</si>
  <si>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</si>
  <si>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</si>
  <si>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</si>
  <si>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</si>
  <si>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</si>
  <si>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</si>
  <si>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</si>
  <si>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</si>
  <si>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</si>
  <si>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</si>
  <si>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</si>
  <si>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</si>
  <si>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</si>
  <si>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</si>
  <si>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</si>
  <si>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</si>
  <si>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</si>
  <si>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</si>
  <si>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</si>
  <si>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</si>
  <si>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</si>
  <si>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</si>
  <si>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</si>
  <si>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</si>
  <si>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</si>
  <si>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</si>
  <si>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</si>
  <si>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</si>
  <si>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</si>
  <si>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</si>
  <si>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</si>
  <si>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</si>
  <si>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</si>
  <si>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</si>
  <si>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</si>
  <si>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</si>
  <si>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</si>
  <si>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</si>
  <si>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</si>
  <si>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</si>
  <si>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</si>
  <si>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</si>
  <si>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</si>
  <si>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</si>
  <si>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</si>
  <si>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</si>
  <si>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</si>
  <si>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</si>
  <si>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</si>
  <si>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</si>
  <si>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</si>
  <si>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</si>
  <si>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</si>
  <si>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</si>
  <si>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</si>
  <si>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</si>
  <si>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</si>
  <si>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</si>
  <si>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</si>
  <si>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</si>
  <si>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</si>
  <si>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</si>
  <si>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</si>
  <si>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</si>
  <si>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</si>
  <si>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</si>
  <si>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</si>
  <si>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</si>
  <si>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</si>
  <si>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</si>
  <si>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</si>
  <si>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</si>
  <si>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</si>
  <si>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</si>
  <si>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</si>
  <si>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</si>
  <si>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</si>
  <si>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</si>
  <si>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</si>
  <si>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</si>
  <si>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</si>
  <si>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</si>
  <si>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</si>
  <si>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</si>
  <si>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</si>
  <si>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</si>
  <si>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</si>
  <si>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</si>
  <si>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</si>
  <si>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</si>
  <si>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</si>
  <si>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</si>
  <si>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</si>
  <si>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</si>
  <si>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</si>
  <si>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</si>
  <si>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</si>
  <si>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</si>
  <si>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</si>
  <si>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</si>
  <si>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</si>
  <si>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</si>
  <si>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</si>
  <si>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</si>
  <si>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</si>
  <si>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</si>
  <si>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</si>
  <si>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</si>
  <si>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</si>
  <si>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</si>
  <si>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</si>
  <si>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</si>
  <si>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</si>
  <si>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</si>
  <si>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</si>
  <si>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</si>
  <si>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</si>
  <si>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</si>
  <si>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</si>
  <si>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</si>
  <si>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</si>
  <si>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</si>
  <si>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</si>
  <si>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</si>
  <si>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</si>
  <si>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</si>
  <si>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</si>
  <si>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</si>
  <si>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</si>
  <si>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</si>
  <si>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</si>
  <si>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</si>
  <si>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</si>
  <si>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</si>
  <si>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</si>
  <si>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</si>
  <si>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</si>
  <si>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</si>
  <si>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</si>
  <si>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</si>
  <si>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</si>
  <si>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</si>
  <si>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</si>
  <si>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</si>
  <si>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</si>
  <si>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</si>
  <si>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</si>
  <si>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</si>
  <si>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</si>
  <si>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</si>
  <si>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</si>
  <si>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</si>
  <si>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</si>
  <si>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</si>
  <si>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</si>
  <si>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</si>
  <si>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</si>
  <si>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</si>
  <si>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</si>
  <si>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</si>
  <si>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</si>
  <si>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</si>
  <si>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</si>
  <si>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</si>
  <si>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</si>
  <si>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</si>
  <si>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</si>
  <si>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</si>
  <si>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</si>
  <si>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</si>
  <si>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</si>
  <si>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</si>
  <si>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</si>
  <si>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</si>
  <si>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</si>
  <si>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</si>
  <si>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</si>
  <si>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</si>
  <si>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</si>
  <si>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</si>
  <si>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</si>
  <si>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</si>
  <si>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</si>
  <si>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</si>
  <si>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</si>
  <si>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</si>
  <si>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</si>
  <si>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</si>
  <si>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</si>
  <si>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</si>
  <si>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</si>
  <si>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</si>
  <si>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</si>
  <si>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</si>
  <si>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</si>
  <si>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</si>
  <si>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</si>
  <si>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</si>
  <si>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</si>
  <si>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</si>
  <si>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</si>
  <si>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</si>
  <si>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</si>
  <si>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</si>
  <si>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</si>
  <si>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</si>
  <si>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</si>
  <si>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</si>
  <si>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</si>
  <si>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</si>
  <si>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</si>
  <si>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</si>
  <si>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</si>
  <si>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</si>
  <si>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</si>
  <si>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</si>
  <si>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</si>
  <si>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</si>
  <si>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</si>
  <si>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</si>
  <si>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</si>
  <si>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</si>
  <si>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</si>
  <si>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</si>
  <si>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</si>
  <si>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</si>
  <si>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</si>
  <si>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</si>
  <si>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</si>
  <si>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</si>
  <si>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</si>
  <si>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</si>
  <si>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</si>
  <si>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</si>
  <si>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</si>
  <si>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</si>
  <si>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</si>
  <si>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</si>
  <si>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</si>
  <si>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</si>
  <si>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</si>
  <si>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</si>
  <si>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</si>
  <si>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</si>
  <si>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</si>
  <si>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</si>
  <si>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</si>
  <si>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</si>
  <si>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</si>
  <si>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</si>
  <si>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</si>
  <si>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</si>
  <si>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</si>
  <si>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</si>
  <si>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</si>
  <si>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</si>
  <si>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</si>
  <si>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</si>
  <si>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</si>
  <si>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</si>
  <si>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</si>
  <si>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</si>
  <si>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</si>
  <si>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</si>
  <si>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</si>
  <si>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</si>
  <si>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</si>
  <si>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</si>
  <si>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</si>
  <si>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</si>
  <si>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</si>
  <si>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</si>
  <si>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</si>
  <si>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</si>
  <si>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</si>
  <si>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</si>
  <si>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</si>
  <si>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</si>
  <si>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</si>
  <si>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</si>
  <si>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</si>
  <si>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</si>
  <si>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</si>
  <si>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</si>
  <si>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</si>
  <si>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</si>
  <si>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</si>
  <si>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</si>
  <si>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</si>
  <si>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</si>
  <si>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</si>
  <si>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</si>
  <si>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</si>
  <si>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</si>
  <si>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</si>
  <si>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</si>
  <si>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</si>
  <si>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</si>
  <si>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</si>
  <si>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</si>
  <si>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</si>
  <si>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</si>
  <si>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</si>
  <si>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</si>
  <si>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</si>
  <si>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</si>
  <si>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</si>
  <si>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</si>
  <si>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</si>
  <si>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</si>
  <si>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</si>
  <si>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</si>
  <si>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</si>
  <si>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</si>
  <si>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</si>
  <si>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</si>
  <si>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</si>
  <si>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</si>
  <si>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</si>
  <si>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</si>
  <si>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</si>
  <si>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</si>
  <si>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</si>
  <si>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</si>
  <si>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</si>
  <si>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</si>
  <si>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</si>
  <si>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</si>
  <si>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</si>
  <si>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</si>
  <si>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</si>
  <si>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</si>
  <si>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</si>
  <si>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</si>
  <si>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</si>
  <si>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</si>
  <si>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</si>
  <si>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</si>
  <si>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</si>
  <si>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</si>
  <si>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</si>
  <si>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</si>
  <si>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</si>
  <si>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</si>
  <si>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</si>
  <si>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</si>
  <si>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</si>
  <si>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</si>
  <si>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</si>
  <si>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</si>
  <si>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</si>
  <si>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</si>
  <si>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</si>
  <si>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</si>
  <si>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</si>
  <si>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</si>
  <si>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</si>
  <si>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</si>
  <si>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</si>
  <si>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</si>
  <si>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</si>
  <si>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</si>
  <si>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</si>
  <si>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</si>
  <si>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</si>
  <si>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</si>
  <si>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</si>
  <si>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</si>
  <si>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</si>
  <si>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</si>
  <si>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</si>
  <si>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</si>
  <si>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</si>
  <si>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</si>
  <si>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</si>
  <si>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</si>
  <si>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</si>
  <si>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</si>
  <si>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</si>
  <si>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</si>
  <si>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</si>
  <si>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</si>
  <si>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</si>
  <si>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</si>
  <si>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</si>
  <si>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</si>
  <si>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</si>
  <si>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</si>
  <si>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</si>
  <si>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</si>
  <si>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</si>
  <si>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</si>
  <si>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</si>
  <si>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</si>
  <si>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</si>
  <si>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</si>
  <si>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</si>
  <si>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</si>
  <si>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</si>
  <si>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</si>
  <si>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</si>
  <si>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</si>
  <si>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</si>
  <si>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</si>
  <si>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</si>
  <si>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</si>
  <si>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</si>
  <si>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</si>
  <si>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</si>
  <si>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</si>
  <si>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</si>
  <si>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</si>
  <si>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</si>
  <si>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</si>
  <si>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</si>
  <si>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</si>
  <si>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</si>
  <si>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</si>
  <si>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</si>
  <si>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</si>
  <si>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</si>
  <si>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</si>
  <si>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</si>
  <si>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</si>
  <si>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</si>
  <si>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</si>
  <si>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</si>
  <si>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</si>
  <si>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</si>
  <si>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</si>
  <si>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</si>
  <si>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</si>
  <si>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</si>
  <si>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</si>
  <si>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</si>
  <si>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</si>
  <si>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</si>
  <si>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</si>
  <si>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</si>
  <si>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</si>
  <si>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</si>
  <si>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</si>
  <si>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</si>
  <si>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</si>
  <si>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</si>
  <si>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</si>
  <si>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</si>
  <si>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</si>
  <si>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</si>
  <si>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</si>
  <si>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</si>
  <si>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</si>
  <si>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</si>
  <si>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</si>
  <si>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</si>
  <si>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</si>
  <si>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</si>
  <si>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</si>
  <si>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</si>
  <si>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</si>
  <si>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</si>
  <si>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</si>
  <si>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</si>
  <si>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</si>
  <si>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</si>
  <si>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</si>
  <si>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</si>
  <si>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</si>
  <si>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</si>
  <si>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</si>
  <si>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</si>
  <si>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</si>
  <si>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</si>
  <si>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</si>
  <si>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</si>
  <si>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</si>
  <si>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</si>
  <si>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</si>
  <si>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</si>
  <si>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</si>
  <si>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</si>
  <si>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</si>
  <si>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</si>
  <si>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</si>
  <si>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</si>
  <si>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</si>
  <si>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</si>
  <si>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</si>
  <si>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</si>
  <si>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</si>
  <si>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</si>
  <si>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</si>
  <si>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</si>
  <si>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</si>
  <si>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</si>
  <si>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</si>
  <si>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</si>
  <si>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</si>
  <si>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</si>
  <si>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</si>
  <si>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</si>
  <si>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</si>
  <si>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</si>
  <si>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</si>
  <si>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</si>
  <si>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</si>
  <si>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</si>
  <si>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</si>
  <si>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</si>
  <si>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</si>
  <si>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</si>
  <si>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</si>
  <si>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</si>
  <si>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</si>
  <si>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</si>
  <si>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</si>
  <si>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</si>
  <si>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</si>
  <si>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</si>
  <si>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</si>
  <si>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</si>
  <si>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</si>
  <si>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</si>
  <si>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</si>
  <si>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</si>
  <si>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</si>
  <si>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</si>
  <si>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</si>
  <si>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</si>
  <si>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</si>
  <si>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</si>
  <si>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</si>
  <si>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</si>
  <si>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</si>
  <si>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</si>
  <si>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</si>
  <si>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</si>
  <si>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</si>
  <si>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</si>
  <si>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</si>
  <si>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</si>
  <si>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</si>
  <si>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</si>
  <si>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</si>
  <si>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</si>
  <si>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</si>
  <si>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</si>
  <si>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</si>
  <si>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</si>
  <si>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</si>
  <si>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</si>
  <si>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</si>
  <si>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</si>
  <si>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</si>
  <si>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</si>
  <si>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</si>
  <si>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</si>
  <si>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</si>
  <si>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</si>
  <si>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</si>
  <si>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</si>
  <si>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</si>
  <si>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</si>
  <si>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</si>
  <si>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</si>
  <si>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</si>
  <si>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</si>
  <si>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</si>
  <si>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</si>
  <si>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</si>
  <si>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</si>
  <si>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</si>
  <si>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</si>
  <si>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</si>
  <si>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</si>
  <si>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</si>
  <si>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</si>
  <si>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</si>
  <si>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</si>
  <si>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</si>
  <si>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</si>
  <si>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</si>
  <si>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</si>
  <si>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</si>
  <si>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</si>
  <si>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</si>
  <si>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</si>
  <si>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</si>
  <si>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</si>
  <si>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</si>
  <si>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</si>
  <si>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</si>
  <si>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</si>
  <si>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</si>
  <si>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</si>
  <si>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</si>
  <si>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</si>
  <si>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</si>
  <si>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</si>
  <si>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</si>
  <si>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</si>
  <si>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</si>
  <si>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</si>
  <si>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</si>
  <si>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</si>
  <si>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</si>
  <si>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</si>
  <si>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</si>
  <si>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</si>
  <si>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</si>
  <si>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</si>
  <si>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</si>
  <si>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</si>
  <si>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</si>
  <si>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</si>
  <si>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</si>
  <si>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</si>
  <si>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</si>
  <si>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</si>
  <si>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</si>
  <si>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</si>
  <si>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</si>
  <si>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</si>
  <si>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</si>
  <si>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</si>
  <si>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</si>
  <si>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</si>
  <si>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</si>
  <si>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</si>
  <si>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</si>
  <si>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</si>
  <si>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</si>
  <si>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</si>
  <si>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</si>
  <si>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</si>
  <si>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</si>
  <si>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</si>
  <si>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</si>
  <si>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</si>
  <si>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</si>
  <si>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</si>
  <si>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</si>
  <si>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</si>
  <si>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</si>
  <si>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</si>
  <si>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</si>
  <si>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</si>
  <si>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</si>
  <si>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</si>
  <si>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</si>
  <si>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</si>
  <si>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</si>
  <si>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</si>
  <si>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</si>
  <si>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</si>
  <si>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</si>
  <si>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</si>
  <si>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</si>
  <si>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</si>
  <si>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</si>
  <si>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</si>
  <si>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</si>
  <si>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</si>
  <si>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</si>
  <si>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</si>
  <si>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</si>
  <si>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</si>
  <si>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</si>
  <si>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</si>
  <si>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</si>
  <si>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</si>
  <si>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</si>
  <si>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</si>
  <si>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</si>
  <si>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</si>
  <si>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</si>
  <si>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</si>
  <si>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</si>
  <si>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</si>
  <si>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</si>
  <si>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</si>
  <si>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</si>
  <si>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</si>
  <si>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</si>
  <si>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</si>
  <si>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</si>
  <si>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</si>
  <si>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</si>
  <si>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</si>
  <si>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</si>
  <si>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</si>
  <si>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</si>
  <si>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</si>
  <si>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</si>
  <si>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</si>
  <si>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</si>
  <si>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</si>
  <si>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</si>
  <si>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</si>
  <si>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</si>
  <si>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</si>
  <si>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</si>
  <si>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</si>
  <si>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</si>
  <si>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</si>
  <si>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</si>
  <si>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</si>
  <si>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</si>
  <si>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</si>
  <si>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</si>
  <si>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</si>
  <si>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</si>
  <si>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</si>
  <si>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</si>
  <si>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</si>
  <si>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</si>
  <si>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</si>
  <si>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</si>
  <si>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</si>
  <si>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</si>
  <si>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</si>
  <si>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</si>
  <si>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</si>
  <si>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</si>
  <si>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</si>
  <si>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</si>
  <si>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</si>
  <si>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</si>
  <si>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</si>
  <si>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</si>
  <si>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</si>
  <si>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</si>
  <si>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</si>
  <si>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</si>
  <si>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</si>
  <si>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</si>
  <si>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</si>
  <si>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</si>
  <si>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</si>
  <si>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</si>
  <si>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</si>
  <si>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</si>
  <si>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</si>
  <si>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</si>
  <si>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</si>
  <si>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</si>
  <si>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</si>
  <si>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</si>
  <si>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</si>
  <si>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</si>
  <si>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</si>
  <si>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</si>
  <si>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</si>
  <si>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</si>
  <si>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</si>
  <si>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</si>
  <si>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</si>
  <si>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</si>
  <si>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</si>
  <si>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</si>
  <si>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</si>
  <si>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</si>
  <si>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</si>
  <si>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</si>
  <si>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</si>
  <si>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</si>
  <si>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</si>
  <si>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</si>
  <si>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</si>
  <si>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</si>
  <si>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</si>
  <si>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</si>
  <si>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</si>
  <si>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</si>
  <si>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</si>
  <si>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</si>
  <si>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</si>
  <si>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</si>
  <si>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</si>
  <si>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</si>
  <si>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</si>
  <si>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</si>
  <si>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</si>
  <si>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</si>
  <si>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</si>
  <si>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</si>
  <si>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</si>
  <si>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</si>
  <si>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</si>
  <si>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</si>
  <si>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</si>
  <si>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</si>
  <si>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</si>
  <si>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</si>
  <si>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</si>
  <si>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</si>
  <si>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</si>
  <si>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</si>
  <si>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</si>
  <si>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</si>
  <si>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</si>
  <si>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</si>
  <si>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</si>
  <si>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</si>
  <si>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</si>
  <si>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</si>
  <si>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</si>
  <si>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</si>
  <si>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</si>
  <si>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</si>
  <si>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</si>
  <si>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</si>
  <si>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</si>
  <si>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</si>
  <si>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</si>
  <si>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</si>
  <si>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</si>
  <si>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</si>
  <si>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</si>
  <si>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</si>
  <si>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</si>
  <si>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</si>
  <si>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</si>
  <si>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</si>
  <si>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</si>
  <si>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</si>
  <si>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</si>
  <si>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</si>
  <si>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</si>
  <si>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</si>
  <si>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</si>
  <si>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</si>
  <si>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</si>
  <si>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</si>
  <si>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</si>
  <si>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</si>
  <si>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</si>
  <si>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</si>
  <si>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</si>
  <si>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</si>
  <si>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</si>
  <si>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</si>
  <si>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</si>
  <si>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</si>
  <si>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</si>
  <si>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</si>
  <si>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</si>
  <si>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</si>
  <si>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</si>
  <si>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</si>
  <si>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</si>
  <si>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</si>
  <si>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</si>
  <si>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</si>
  <si>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</si>
  <si>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</si>
  <si>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</si>
  <si>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</si>
  <si>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</si>
  <si>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</si>
  <si>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</si>
  <si>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</si>
  <si>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</si>
  <si>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</si>
  <si>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</si>
  <si>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</si>
  <si>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</si>
  <si>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</si>
  <si>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</si>
  <si>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</si>
  <si>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</si>
  <si>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</si>
  <si>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</si>
  <si>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</si>
  <si>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</si>
  <si>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</si>
  <si>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</si>
  <si>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</si>
  <si>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</si>
  <si>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</si>
  <si>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</si>
  <si>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</si>
  <si>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</si>
  <si>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</si>
  <si>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</si>
  <si>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</si>
  <si>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</si>
  <si>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</si>
  <si>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</si>
  <si>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</si>
  <si>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</si>
  <si>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</si>
  <si>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</si>
  <si>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</si>
  <si>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</si>
  <si>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</si>
  <si>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</si>
  <si>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</si>
  <si>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</si>
  <si>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</si>
  <si>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</si>
  <si>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</si>
  <si>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</si>
  <si>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</si>
  <si>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</si>
  <si>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</si>
  <si>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</si>
  <si>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</si>
  <si>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</si>
  <si>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</si>
  <si>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</si>
  <si>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</si>
  <si>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</si>
  <si>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</si>
  <si>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</si>
  <si>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</si>
  <si>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</si>
  <si>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</si>
  <si>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</si>
  <si>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</si>
  <si>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</si>
  <si>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</si>
  <si>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</si>
  <si>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</si>
  <si>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</si>
  <si>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</si>
  <si>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</si>
  <si>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</si>
  <si>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</si>
  <si>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</si>
  <si>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</si>
  <si>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</si>
  <si>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</si>
  <si>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</si>
  <si>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</si>
  <si>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</si>
  <si>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</si>
  <si>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</si>
  <si>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</si>
  <si>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</si>
  <si>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</si>
  <si>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</si>
  <si>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</si>
  <si>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</si>
  <si>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</si>
  <si>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</si>
  <si>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</si>
  <si>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</si>
  <si>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</si>
  <si>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</si>
  <si>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</si>
  <si>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</si>
  <si>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</si>
  <si>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</si>
  <si>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</si>
  <si>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</si>
  <si>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</si>
  <si>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</si>
  <si>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</si>
  <si>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</si>
  <si>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</si>
  <si>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</si>
  <si>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</si>
  <si>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</si>
  <si>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</si>
  <si>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</si>
  <si>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</si>
  <si>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</si>
  <si>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</si>
  <si>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</si>
  <si>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</si>
  <si>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</si>
  <si>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</si>
  <si>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</si>
  <si>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</si>
  <si>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</si>
  <si>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</si>
  <si>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</si>
  <si>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</si>
  <si>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</si>
  <si>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</si>
  <si>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</si>
  <si>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</si>
  <si>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</si>
  <si>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</si>
  <si>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</si>
  <si>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</si>
  <si>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</si>
  <si>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</si>
  <si>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</si>
  <si>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</si>
  <si>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</si>
  <si>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</si>
  <si>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</si>
  <si>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</si>
  <si>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</si>
  <si>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</si>
  <si>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</si>
  <si>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</si>
  <si>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</si>
  <si>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</si>
  <si>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</si>
  <si>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</si>
  <si>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</si>
  <si>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</si>
  <si>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</si>
  <si>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</si>
  <si>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</si>
  <si>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</si>
  <si>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</si>
  <si>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</si>
  <si>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</si>
  <si>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</si>
  <si>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</si>
  <si>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</si>
  <si>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</si>
  <si>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</si>
  <si>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</si>
  <si>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</si>
  <si>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</si>
  <si>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</si>
  <si>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</si>
  <si>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</si>
  <si>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</si>
  <si>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</si>
  <si>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</si>
  <si>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</si>
  <si>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</si>
  <si>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</si>
  <si>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</si>
  <si>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</si>
  <si>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</si>
  <si>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</si>
  <si>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</si>
  <si>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</si>
  <si>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</si>
  <si>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</si>
  <si>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</si>
  <si>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</si>
  <si>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</si>
  <si>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</si>
  <si>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</si>
  <si>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</si>
  <si>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</si>
  <si>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</si>
  <si>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</si>
  <si>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</si>
  <si>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</si>
  <si>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</si>
  <si>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</si>
  <si>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</si>
  <si>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</si>
  <si>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</si>
  <si>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</si>
  <si>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</si>
  <si>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</si>
  <si>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</si>
  <si>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</si>
  <si>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</si>
  <si>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</si>
  <si>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</si>
  <si>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</si>
  <si>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</si>
  <si>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</si>
  <si>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</si>
  <si>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</si>
  <si>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</si>
  <si>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</si>
  <si>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</si>
  <si>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</si>
  <si>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</si>
  <si>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</si>
  <si>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</si>
  <si>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</si>
  <si>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</si>
  <si>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</si>
  <si>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</si>
  <si>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</si>
  <si>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</si>
  <si>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</si>
  <si>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</si>
  <si>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</si>
  <si>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</si>
  <si>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</si>
  <si>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</si>
  <si>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</si>
  <si>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</si>
  <si>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</si>
  <si>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</si>
  <si>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</si>
  <si>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</si>
  <si>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</si>
  <si>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</si>
  <si>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</si>
  <si>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</si>
  <si>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</si>
  <si>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</si>
  <si>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</si>
  <si>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</si>
  <si>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</si>
  <si>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</si>
  <si>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</si>
  <si>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</si>
  <si>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</si>
  <si>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</si>
  <si>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</si>
  <si>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</si>
  <si>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</si>
  <si>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</si>
  <si>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</si>
  <si>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</si>
  <si>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</si>
  <si>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</si>
  <si>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</si>
  <si>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</si>
  <si>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</si>
  <si>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</si>
  <si>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</si>
  <si>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</si>
  <si>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</si>
  <si>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</si>
  <si>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</si>
  <si>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</si>
  <si>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</si>
  <si>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</si>
  <si>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</si>
  <si>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</si>
  <si>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</si>
  <si>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</si>
  <si>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</si>
  <si>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</si>
  <si>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</si>
  <si>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</si>
  <si>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</si>
  <si>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</si>
  <si>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</si>
  <si>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</si>
  <si>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</si>
  <si>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</si>
  <si>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</si>
  <si>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</si>
  <si>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</si>
  <si>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</si>
  <si>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</si>
  <si>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</si>
  <si>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</si>
  <si>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</si>
  <si>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</si>
  <si>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</si>
  <si>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</si>
  <si>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</si>
  <si>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</si>
  <si>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</si>
  <si>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</si>
  <si>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</si>
  <si>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</si>
  <si>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</si>
  <si>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</si>
  <si>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</si>
  <si>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</si>
  <si>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</si>
  <si>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</si>
  <si>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</si>
  <si>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</si>
  <si>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</si>
  <si>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</si>
  <si>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</si>
  <si>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</si>
  <si>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</si>
  <si>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</si>
  <si>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</si>
  <si>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</si>
  <si>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</si>
  <si>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</si>
  <si>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</si>
  <si>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</si>
  <si>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</si>
  <si>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</si>
  <si>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</si>
  <si>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</si>
  <si>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</si>
  <si>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</si>
  <si>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</si>
  <si>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</si>
  <si>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</si>
  <si>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</si>
  <si>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</si>
  <si>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</si>
  <si>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</si>
  <si>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</si>
  <si>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</si>
  <si>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</si>
  <si>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</si>
  <si>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</si>
  <si>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</si>
  <si>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</si>
  <si>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</si>
  <si>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</si>
  <si>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</si>
  <si>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</si>
  <si>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</si>
  <si>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</si>
  <si>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</si>
  <si>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</si>
  <si>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</si>
  <si>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</si>
  <si>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</si>
  <si>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</si>
  <si>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</si>
  <si>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</si>
  <si>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</si>
  <si>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</si>
  <si>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</si>
  <si>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</si>
  <si>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</si>
  <si>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</si>
  <si>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</si>
  <si>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</si>
  <si>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</si>
  <si>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</si>
  <si>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</si>
  <si>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</si>
  <si>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</si>
  <si>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</si>
  <si>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</si>
  <si>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</si>
  <si>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</si>
  <si>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</si>
  <si>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</si>
  <si>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</si>
  <si>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</si>
  <si>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</si>
  <si>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</si>
  <si>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</si>
  <si>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</si>
  <si>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</si>
  <si>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</si>
  <si>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</si>
  <si>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</si>
  <si>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</si>
  <si>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</si>
  <si>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</si>
  <si>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</si>
  <si>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</si>
  <si>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</si>
  <si>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</si>
  <si>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</si>
  <si>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</si>
  <si>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</si>
  <si>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</si>
  <si>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</si>
  <si>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</si>
  <si>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</si>
  <si>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</si>
  <si>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</si>
  <si>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</si>
  <si>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</si>
  <si>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</si>
  <si>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</si>
  <si>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</si>
  <si>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</si>
  <si>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</si>
  <si>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</si>
  <si>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</si>
  <si>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</si>
  <si>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</si>
  <si>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</si>
  <si>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</si>
  <si>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</si>
  <si>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</si>
  <si>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</si>
  <si>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</si>
  <si>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</si>
  <si>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</si>
  <si>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</si>
  <si>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</si>
  <si>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</si>
  <si>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</si>
  <si>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</si>
  <si>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</si>
  <si>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</si>
  <si>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</si>
  <si>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</si>
  <si>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</si>
  <si>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</si>
  <si>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</si>
  <si>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</si>
  <si>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</si>
  <si>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</si>
  <si>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</si>
  <si>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</si>
  <si>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</si>
  <si>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</si>
  <si>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</si>
  <si>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</si>
  <si>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</si>
  <si>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</si>
  <si>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</si>
  <si>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</si>
  <si>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</si>
  <si>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</si>
  <si>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</si>
  <si>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</si>
  <si>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</si>
  <si>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</si>
  <si>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</si>
  <si>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</si>
  <si>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</si>
  <si>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</si>
  <si>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</si>
  <si>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</si>
  <si>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</si>
  <si>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</si>
  <si>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</si>
  <si>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</si>
  <si>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</si>
  <si>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</si>
  <si>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</si>
  <si>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</si>
  <si>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</si>
  <si>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</si>
  <si>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</si>
  <si>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</si>
  <si>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</si>
  <si>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</si>
  <si>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</si>
  <si>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</si>
  <si>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</si>
  <si>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</si>
  <si>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</si>
  <si>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</si>
  <si>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</si>
  <si>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</si>
  <si>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</si>
  <si>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</si>
  <si>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</si>
  <si>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</si>
  <si>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</si>
  <si>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</si>
  <si>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</si>
  <si>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</si>
  <si>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</si>
  <si>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</si>
  <si>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</si>
  <si>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</si>
  <si>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</si>
  <si>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</si>
  <si>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</si>
  <si>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</si>
  <si>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</si>
  <si>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</si>
  <si>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</si>
  <si>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</si>
  <si>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</si>
  <si>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</si>
  <si>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</si>
  <si>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</si>
  <si>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</si>
  <si>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</si>
  <si>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</si>
  <si>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</si>
  <si>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</si>
  <si>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</si>
  <si>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</si>
  <si>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</si>
  <si>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</si>
  <si>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</si>
  <si>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</si>
  <si>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</si>
  <si>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</si>
  <si>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</si>
  <si>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</si>
  <si>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</si>
  <si>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</si>
  <si>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</si>
  <si>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</si>
  <si>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</si>
  <si>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</si>
  <si>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</si>
  <si>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</si>
  <si>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</si>
  <si>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</si>
  <si>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</si>
  <si>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</si>
  <si>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</si>
  <si>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</si>
  <si>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</si>
  <si>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</si>
  <si>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</si>
  <si>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</si>
  <si>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</si>
  <si>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</si>
  <si>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</si>
  <si>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</si>
  <si>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</si>
  <si>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</si>
  <si>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</si>
  <si>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</si>
  <si>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</si>
  <si>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</si>
  <si>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</si>
  <si>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</si>
  <si>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</si>
  <si>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</si>
  <si>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</si>
  <si>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</si>
  <si>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</si>
  <si>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</si>
  <si>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</si>
  <si>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</si>
  <si>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</si>
  <si>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</si>
  <si>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</si>
  <si>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</si>
  <si>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</si>
  <si>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</si>
  <si>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</si>
  <si>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</si>
  <si>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</si>
  <si>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</si>
  <si>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</si>
  <si>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</si>
  <si>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</si>
  <si>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</si>
  <si>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</si>
  <si>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</si>
  <si>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</si>
  <si>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</si>
  <si>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</si>
  <si>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</si>
  <si>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</si>
  <si>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</si>
  <si>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</si>
  <si>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</si>
  <si>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</si>
  <si>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</si>
  <si>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</si>
  <si>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</si>
  <si>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</si>
  <si>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</si>
  <si>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</si>
  <si>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</si>
  <si>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</si>
  <si>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</si>
  <si>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</si>
  <si>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</si>
  <si>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</si>
  <si>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</si>
  <si>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</si>
  <si>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</si>
  <si>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</si>
  <si>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</si>
  <si>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</si>
  <si>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</si>
  <si>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</si>
  <si>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</si>
  <si>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</si>
  <si>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</si>
  <si>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</si>
  <si>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</si>
  <si>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</si>
  <si>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</si>
  <si>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</si>
  <si>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</si>
  <si>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</si>
  <si>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</si>
  <si>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</si>
  <si>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</si>
  <si>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</si>
  <si>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</si>
  <si>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</si>
  <si>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</si>
  <si>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</si>
  <si>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</si>
  <si>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</si>
  <si>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</si>
  <si>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</si>
  <si>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</si>
  <si>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</si>
  <si>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</si>
  <si>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</si>
  <si>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</si>
  <si>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</si>
  <si>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</si>
  <si>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</si>
  <si>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</si>
  <si>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</si>
  <si>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</si>
  <si>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</si>
  <si>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</si>
  <si>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</si>
  <si>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</si>
  <si>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</si>
  <si>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</si>
  <si>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</si>
  <si>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</si>
  <si>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</si>
  <si>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</si>
  <si>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</si>
  <si>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</si>
  <si>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</si>
  <si>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</si>
  <si>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</si>
  <si>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</si>
  <si>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</si>
  <si>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</si>
  <si>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</si>
  <si>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</si>
  <si>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</si>
  <si>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</si>
  <si>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</si>
  <si>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</si>
  <si>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</si>
  <si>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</si>
  <si>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</si>
  <si>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</si>
  <si>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</si>
  <si>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</si>
  <si>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</si>
  <si>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</si>
  <si>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</si>
  <si>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</si>
  <si>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</si>
  <si>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</si>
  <si>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</si>
  <si>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</si>
  <si>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</si>
  <si>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</si>
  <si>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</si>
  <si>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</si>
  <si>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</si>
  <si>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</si>
  <si>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</si>
  <si>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</si>
  <si>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</si>
  <si>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</si>
  <si>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</si>
  <si>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</si>
  <si>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</si>
  <si>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</si>
  <si>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</si>
  <si>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</si>
  <si>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</si>
  <si>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</si>
  <si>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</si>
  <si>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</si>
  <si>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</si>
  <si>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</si>
  <si>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</si>
  <si>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</si>
  <si>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</si>
  <si>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</si>
  <si>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</si>
  <si>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</si>
  <si>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</si>
  <si>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</si>
  <si>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</si>
  <si>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</si>
  <si>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</si>
  <si>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</si>
  <si>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</si>
  <si>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</si>
  <si>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</si>
  <si>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</si>
  <si>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</si>
  <si>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</si>
  <si>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</si>
  <si>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</si>
  <si>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</si>
  <si>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</si>
  <si>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</si>
  <si>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</si>
  <si>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</si>
  <si>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</si>
  <si>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</si>
  <si>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</si>
  <si>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</si>
  <si>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</si>
  <si>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</si>
  <si>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</si>
  <si>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</si>
  <si>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</si>
  <si>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</si>
  <si>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</si>
  <si>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</si>
  <si>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</si>
  <si>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</si>
  <si>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</si>
  <si>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</si>
  <si>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</si>
  <si>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</si>
  <si>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</si>
  <si>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</si>
  <si>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</si>
  <si>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</si>
  <si>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</si>
  <si>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</si>
  <si>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</si>
  <si>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</si>
  <si>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</si>
  <si>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</si>
  <si>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</si>
  <si>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</si>
  <si>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</si>
  <si>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</si>
  <si>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</si>
  <si>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</si>
  <si>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</si>
  <si>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</si>
  <si>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</si>
  <si>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</si>
  <si>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</si>
  <si>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</si>
  <si>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</si>
  <si>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</si>
  <si>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</si>
  <si>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</si>
  <si>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</si>
  <si>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</si>
  <si>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</si>
  <si>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</si>
  <si>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</si>
  <si>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</si>
  <si>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</si>
  <si>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</si>
  <si>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</si>
  <si>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</si>
  <si>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</si>
  <si>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</si>
  <si>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</si>
  <si>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</si>
  <si>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</si>
  <si>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</si>
  <si>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</si>
  <si>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</si>
  <si>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</si>
  <si>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</si>
  <si>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</si>
  <si>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</si>
  <si>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</si>
  <si>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</si>
  <si>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</si>
  <si>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</si>
  <si>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</si>
  <si>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</si>
  <si>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</si>
  <si>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</si>
  <si>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</si>
  <si>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</si>
  <si>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</si>
  <si>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</si>
  <si>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</si>
  <si>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</si>
  <si>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</si>
  <si>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</si>
  <si>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</si>
  <si>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</si>
  <si>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</si>
  <si>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</si>
  <si>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</si>
  <si>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</si>
  <si>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</si>
  <si>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</si>
  <si>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</si>
  <si>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</si>
  <si>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</si>
  <si>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</si>
  <si>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</si>
  <si>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</si>
  <si>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</si>
  <si>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</si>
  <si>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</si>
  <si>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</si>
  <si>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</si>
  <si>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</si>
  <si>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</si>
  <si>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</si>
  <si>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</si>
  <si>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</si>
  <si>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</si>
  <si>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</si>
  <si>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</si>
  <si>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</si>
  <si>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</si>
  <si>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</si>
  <si>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</si>
  <si>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</si>
  <si>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</si>
  <si>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</si>
  <si>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</si>
  <si>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</si>
  <si>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</si>
  <si>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</si>
  <si>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</si>
  <si>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</si>
  <si>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</si>
  <si>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</si>
  <si>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</si>
  <si>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</si>
  <si>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</si>
  <si>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</si>
  <si>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</si>
  <si>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</si>
  <si>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</si>
  <si>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</si>
  <si>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</si>
  <si>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</si>
  <si>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</si>
  <si>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</si>
  <si>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</si>
  <si>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</si>
  <si>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</si>
  <si>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</si>
  <si>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</si>
  <si>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</si>
  <si>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</si>
  <si>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</si>
  <si>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</si>
  <si>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</si>
  <si>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</si>
  <si>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</si>
  <si>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</si>
  <si>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</si>
  <si>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</si>
  <si>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</si>
  <si>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</si>
  <si>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</si>
  <si>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</si>
  <si>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</si>
  <si>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</si>
  <si>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</si>
  <si>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</si>
  <si>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</si>
  <si>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</si>
  <si>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</si>
  <si>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</si>
  <si>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</si>
  <si>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</si>
  <si>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</si>
  <si>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</si>
  <si>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</si>
  <si>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</si>
  <si>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</si>
  <si>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</si>
  <si>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</si>
  <si>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</si>
  <si>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</si>
  <si>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</si>
  <si>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</si>
  <si>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</si>
  <si>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</si>
  <si>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</si>
  <si>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</si>
  <si>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</si>
  <si>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</si>
  <si>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</si>
  <si>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</si>
  <si>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</si>
  <si>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</si>
  <si>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</si>
  <si>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</si>
  <si>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</si>
  <si>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</si>
  <si>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</si>
  <si>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</si>
  <si>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</si>
  <si>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</si>
  <si>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</si>
  <si>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</si>
  <si>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</si>
  <si>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</si>
  <si>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</si>
  <si>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</si>
  <si>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</si>
  <si>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</si>
  <si>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</si>
  <si>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</si>
  <si>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</si>
  <si>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</si>
  <si>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</si>
  <si>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</si>
  <si>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</si>
  <si>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</si>
  <si>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</si>
  <si>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</si>
  <si>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</si>
  <si>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</si>
  <si>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</si>
  <si>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</si>
  <si>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</si>
  <si>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</si>
  <si>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</si>
  <si>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</si>
  <si>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</si>
  <si>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</si>
  <si>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</si>
  <si>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</si>
  <si>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</si>
  <si>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</si>
  <si>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</si>
  <si>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</si>
  <si>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</si>
  <si>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</si>
  <si>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</si>
  <si>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</si>
  <si>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</si>
  <si>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</si>
  <si>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</si>
  <si>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</si>
  <si>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</si>
  <si>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</si>
  <si>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</si>
  <si>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</si>
  <si>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</si>
  <si>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</si>
  <si>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</si>
  <si>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</si>
  <si>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</si>
  <si>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</si>
  <si>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</si>
  <si>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</si>
  <si>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</si>
  <si>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</si>
  <si>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</si>
  <si>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</si>
  <si>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</si>
  <si>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</si>
  <si>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</si>
  <si>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</si>
  <si>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</si>
  <si>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</si>
  <si>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</si>
  <si>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</si>
  <si>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</si>
  <si>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</si>
  <si>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</si>
  <si>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</si>
  <si>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</si>
  <si>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</si>
  <si>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</si>
  <si>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</si>
  <si>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</si>
  <si>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</si>
  <si>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</si>
  <si>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</si>
  <si>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</si>
  <si>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</si>
  <si>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</si>
  <si>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</si>
  <si>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</si>
  <si>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</si>
  <si>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</si>
  <si>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</si>
  <si>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</si>
  <si>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</si>
  <si>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</si>
  <si>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</si>
  <si>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</si>
  <si>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</si>
  <si>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</si>
  <si>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</si>
  <si>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</si>
  <si>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</si>
  <si>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</si>
  <si>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</si>
  <si>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</si>
  <si>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</si>
  <si>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</si>
  <si>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</si>
  <si>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</si>
  <si>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</si>
  <si>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</si>
  <si>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</si>
  <si>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</si>
  <si>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</si>
  <si>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</si>
  <si>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</si>
  <si>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</si>
  <si>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</si>
  <si>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</si>
  <si>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</si>
  <si>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</si>
  <si>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</si>
  <si>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</si>
  <si>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</si>
  <si>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</si>
  <si>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</si>
  <si>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</si>
  <si>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</si>
  <si>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</si>
  <si>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</si>
  <si>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</si>
  <si>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</si>
  <si>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</si>
  <si>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</si>
  <si>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</si>
  <si>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</si>
  <si>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</si>
  <si>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</si>
  <si>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</si>
  <si>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</si>
  <si>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</si>
  <si>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</si>
  <si>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</si>
  <si>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</si>
  <si>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</si>
  <si>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</si>
  <si>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</si>
  <si>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</si>
  <si>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</si>
  <si>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</si>
  <si>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</si>
  <si>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</si>
  <si>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</si>
  <si>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</si>
  <si>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</si>
  <si>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</si>
  <si>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</si>
  <si>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</si>
  <si>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</si>
  <si>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</si>
  <si>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</si>
  <si>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</si>
  <si>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</si>
  <si>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</si>
  <si>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</si>
  <si>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</si>
  <si>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</si>
  <si>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</si>
  <si>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</si>
  <si>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</si>
  <si>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</si>
  <si>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</si>
  <si>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</si>
  <si>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</si>
  <si>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</si>
  <si>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</si>
  <si>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</si>
  <si>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</si>
  <si>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</si>
  <si>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</si>
  <si>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</si>
  <si>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</si>
  <si>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</si>
  <si>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</si>
  <si>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</si>
  <si>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</si>
  <si>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</si>
  <si>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</si>
  <si>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</si>
  <si>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</si>
  <si>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</si>
  <si>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</si>
  <si>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</si>
  <si>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</si>
  <si>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</si>
  <si>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</si>
  <si>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</si>
  <si>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</si>
  <si>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</si>
  <si>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</si>
  <si>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</si>
  <si>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</si>
  <si>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</si>
  <si>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</si>
  <si>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</si>
  <si>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</si>
  <si>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</si>
  <si>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</si>
  <si>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</si>
  <si>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</si>
  <si>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</si>
  <si>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</si>
  <si>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</si>
  <si>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</si>
  <si>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</si>
  <si>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</si>
  <si>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</si>
  <si>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</si>
  <si>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</si>
  <si>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</si>
  <si>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</si>
  <si>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</si>
  <si>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</si>
  <si>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</si>
  <si>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</si>
  <si>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</si>
  <si>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</si>
  <si>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</si>
  <si>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</si>
  <si>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</si>
  <si>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</si>
  <si>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</si>
  <si>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</si>
  <si>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</si>
  <si>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</si>
  <si>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</si>
  <si>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</si>
  <si>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</si>
  <si>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</si>
  <si>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</si>
  <si>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</si>
  <si>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</si>
  <si>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</si>
  <si>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</si>
  <si>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</si>
  <si>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</si>
  <si>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</si>
  <si>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</si>
  <si>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</si>
  <si>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</si>
  <si>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</si>
  <si>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</si>
  <si>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</si>
  <si>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</si>
  <si>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</si>
  <si>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</si>
  <si>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</si>
  <si>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</si>
  <si>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</si>
  <si>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</si>
  <si>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</si>
  <si>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</si>
  <si>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</si>
  <si>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</si>
  <si>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</si>
  <si>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</si>
  <si>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</si>
  <si>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</si>
  <si>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</si>
  <si>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</si>
  <si>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</si>
  <si>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</si>
  <si>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</si>
  <si>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</si>
  <si>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</si>
  <si>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</si>
  <si>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</si>
  <si>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</si>
  <si>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</si>
  <si>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</si>
  <si>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</si>
  <si>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</si>
  <si>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</si>
  <si>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</si>
  <si>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</si>
  <si>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</si>
  <si>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</si>
  <si>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</si>
  <si>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</si>
  <si>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</si>
  <si>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</si>
  <si>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</si>
  <si>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</si>
  <si>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</si>
  <si>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</si>
  <si>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</si>
  <si>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</si>
  <si>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</si>
  <si>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</si>
  <si>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</si>
  <si>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</si>
  <si>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</si>
  <si>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</si>
  <si>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</si>
  <si>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</si>
  <si>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</si>
  <si>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</si>
  <si>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</si>
  <si>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</si>
  <si>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</si>
  <si>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</si>
  <si>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</si>
  <si>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</si>
  <si>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</si>
  <si>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</si>
  <si>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</si>
  <si>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</si>
  <si>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</si>
  <si>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</si>
  <si>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</si>
  <si>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</si>
  <si>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</si>
  <si>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</si>
  <si>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</si>
  <si>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</si>
  <si>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</si>
  <si>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</si>
  <si>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</si>
  <si>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</si>
  <si>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</si>
  <si>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</si>
  <si>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</si>
  <si>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</si>
  <si>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</si>
  <si>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</si>
  <si>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</si>
  <si>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</si>
  <si>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</si>
  <si>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</si>
  <si>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</si>
  <si>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</si>
  <si>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</si>
  <si>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</si>
  <si>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</si>
  <si>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</si>
  <si>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</si>
  <si>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</si>
  <si>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</si>
  <si>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</si>
  <si>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</si>
  <si>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</si>
  <si>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</si>
  <si>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</si>
  <si>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</si>
  <si>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</si>
  <si>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</si>
  <si>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</si>
  <si>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</si>
  <si>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</si>
  <si>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</si>
  <si>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</si>
  <si>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</si>
  <si>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</si>
  <si>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</si>
  <si>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</si>
  <si>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</si>
  <si>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</si>
  <si>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</si>
  <si>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</si>
  <si>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</si>
  <si>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</si>
  <si>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</si>
  <si>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</si>
  <si>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</si>
  <si>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</si>
  <si>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</si>
  <si>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</si>
  <si>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</si>
  <si>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</si>
  <si>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</si>
  <si>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</si>
  <si>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</si>
  <si>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</si>
  <si>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</si>
  <si>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</si>
  <si>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</si>
  <si>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</si>
  <si>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</si>
  <si>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</si>
  <si>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</si>
  <si>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</si>
  <si>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</si>
  <si>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</si>
  <si>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</si>
  <si>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</si>
  <si>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</si>
  <si>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</si>
  <si>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</si>
  <si>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</si>
  <si>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</si>
  <si>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</si>
  <si>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</si>
  <si>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</si>
  <si>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</si>
  <si>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</si>
  <si>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</si>
  <si>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</si>
  <si>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</si>
  <si>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</si>
  <si>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</si>
  <si>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</si>
  <si>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</si>
  <si>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</si>
  <si>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</si>
  <si>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</si>
  <si>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</si>
  <si>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</si>
  <si>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</si>
  <si>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</si>
  <si>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</si>
  <si>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</si>
  <si>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</si>
  <si>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</si>
  <si>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</si>
  <si>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</si>
  <si>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</si>
  <si>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</si>
  <si>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</si>
  <si>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</si>
  <si>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</si>
  <si>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</si>
  <si>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</si>
  <si>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</si>
  <si>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</si>
  <si>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</si>
  <si>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</si>
  <si>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</si>
  <si>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</si>
  <si>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</si>
  <si>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</si>
  <si>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</si>
  <si>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</si>
  <si>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</si>
  <si>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</si>
  <si>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</si>
  <si>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</si>
  <si>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</si>
  <si>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</si>
  <si>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</si>
  <si>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</si>
  <si>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</si>
  <si>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</si>
  <si>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</si>
  <si>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</si>
  <si>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</si>
  <si>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</si>
  <si>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</si>
  <si>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</si>
  <si>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</si>
  <si>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</si>
  <si>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</si>
  <si>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</si>
  <si>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</si>
  <si>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</si>
  <si>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</si>
  <si>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</si>
  <si>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</si>
  <si>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</si>
  <si>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</si>
  <si>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</si>
  <si>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</si>
  <si>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</si>
  <si>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</si>
  <si>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</si>
  <si>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</si>
  <si>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</si>
  <si>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</si>
  <si>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</si>
  <si>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</si>
  <si>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</si>
  <si>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</si>
  <si>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</si>
  <si>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</si>
  <si>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</si>
  <si>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</si>
  <si>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</si>
  <si>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</si>
  <si>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</si>
  <si>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</si>
  <si>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</si>
  <si>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</si>
  <si>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</si>
  <si>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</si>
  <si>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</si>
  <si>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</si>
  <si>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</si>
  <si>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</si>
  <si>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</si>
  <si>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</si>
  <si>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</si>
  <si>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</si>
  <si>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</si>
  <si>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</si>
  <si>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</si>
  <si>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</si>
  <si>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</si>
  <si>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</si>
  <si>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</si>
  <si>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</si>
  <si>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</si>
  <si>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</si>
  <si>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</si>
  <si>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</si>
  <si>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</si>
  <si>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</si>
  <si>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</si>
  <si>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</si>
  <si>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</si>
  <si>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</si>
  <si>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</si>
  <si>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</si>
  <si>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</si>
  <si>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</si>
  <si>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</si>
  <si>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</si>
  <si>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</si>
  <si>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</si>
  <si>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</si>
  <si>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</si>
  <si>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</si>
  <si>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</si>
  <si>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</si>
  <si>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</si>
  <si>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</si>
  <si>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</si>
  <si>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</si>
  <si>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</si>
  <si>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</si>
  <si>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</si>
  <si>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</si>
  <si>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</si>
  <si>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</si>
  <si>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</si>
  <si>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</si>
  <si>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</si>
  <si>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</si>
  <si>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</si>
  <si>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</si>
  <si>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</si>
  <si>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</si>
  <si>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</si>
  <si>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</si>
  <si>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</si>
  <si>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</si>
  <si>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</si>
  <si>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</si>
  <si>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</si>
  <si>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</si>
  <si>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</si>
  <si>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</si>
  <si>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</si>
  <si>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</si>
  <si>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</si>
  <si>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</si>
  <si>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</si>
  <si>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</si>
  <si>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</si>
  <si>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</si>
  <si>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</si>
  <si>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</si>
  <si>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</si>
  <si>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</si>
  <si>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</si>
  <si>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</si>
  <si>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</si>
  <si>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</si>
  <si>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</si>
  <si>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</si>
  <si>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</si>
  <si>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</si>
  <si>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</si>
  <si>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</si>
  <si>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</si>
  <si>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</si>
  <si>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</si>
  <si>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</si>
  <si>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</si>
  <si>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</si>
  <si>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</si>
  <si>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</si>
  <si>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</si>
  <si>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</si>
  <si>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</si>
  <si>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</si>
  <si>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</si>
  <si>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</si>
  <si>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</si>
  <si>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</si>
  <si>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</si>
  <si>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</si>
  <si>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</si>
  <si>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</si>
  <si>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</si>
  <si>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</si>
  <si>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</si>
  <si>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</si>
  <si>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</si>
  <si>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</si>
  <si>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</si>
  <si>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</si>
  <si>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</si>
  <si>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</si>
  <si>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</si>
  <si>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</si>
  <si>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</si>
  <si>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</si>
  <si>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</si>
  <si>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</si>
  <si>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</si>
  <si>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</si>
  <si>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</si>
  <si>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</si>
  <si>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</si>
  <si>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</si>
  <si>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</si>
  <si>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</si>
  <si>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</si>
  <si>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</si>
  <si>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</si>
  <si>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</si>
  <si>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</si>
  <si>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</si>
  <si>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</si>
  <si>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</si>
  <si>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</si>
  <si>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</si>
  <si>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</si>
  <si>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</si>
  <si>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</si>
  <si>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</si>
  <si>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</si>
  <si>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</si>
  <si>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</si>
  <si>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</si>
  <si>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</si>
  <si>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</si>
  <si>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</si>
  <si>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</si>
  <si>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</si>
  <si>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</si>
  <si>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</si>
  <si>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</si>
  <si>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</si>
  <si>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</si>
  <si>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</si>
  <si>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</si>
  <si>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</si>
  <si>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</si>
  <si>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</si>
  <si>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</si>
  <si>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</si>
  <si>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</si>
  <si>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</si>
  <si>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</si>
  <si>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</si>
  <si>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</si>
  <si>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</si>
  <si>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</si>
  <si>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</si>
  <si>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</si>
  <si>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</si>
  <si>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</si>
  <si>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</si>
  <si>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</si>
  <si>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</si>
  <si>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</si>
  <si>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</si>
  <si>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</si>
  <si>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</si>
  <si>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</si>
  <si>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</si>
  <si>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</si>
  <si>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</si>
  <si>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</si>
  <si>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</si>
  <si>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</si>
  <si>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</si>
  <si>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</si>
  <si>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</si>
  <si>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</si>
  <si>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</si>
  <si>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</si>
  <si>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</si>
  <si>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</si>
  <si>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</si>
  <si>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</si>
  <si>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</si>
  <si>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</si>
  <si>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</si>
  <si>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</si>
  <si>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</si>
  <si>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</si>
  <si>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</si>
  <si>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</si>
  <si>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</si>
  <si>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</si>
  <si>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</si>
  <si>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</si>
  <si>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</si>
  <si>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</si>
  <si>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</si>
  <si>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</si>
  <si>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</si>
  <si>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</si>
  <si>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</si>
  <si>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</si>
  <si>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</si>
  <si>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</si>
  <si>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</si>
  <si>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</si>
  <si>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</si>
  <si>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</si>
  <si>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</si>
  <si>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</si>
  <si>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</si>
  <si>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</si>
  <si>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</si>
  <si>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</si>
  <si>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</si>
  <si>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</si>
  <si>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</si>
  <si>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</si>
  <si>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</si>
  <si>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</si>
  <si>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</si>
  <si>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</si>
  <si>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</si>
  <si>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</si>
  <si>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</si>
  <si>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</si>
  <si>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</si>
  <si>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</si>
  <si>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</si>
  <si>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</si>
  <si>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</si>
  <si>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</si>
  <si>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</si>
  <si>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</si>
  <si>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</si>
  <si>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</si>
  <si>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</si>
  <si>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</si>
  <si>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</si>
  <si>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</si>
  <si>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</si>
  <si>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</si>
  <si>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</si>
  <si>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</si>
  <si>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</si>
  <si>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</si>
  <si>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</si>
  <si>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</si>
  <si>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</si>
  <si>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</si>
  <si>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</si>
  <si>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</si>
  <si>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</si>
  <si>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</si>
  <si>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</si>
  <si>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</si>
  <si>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</si>
  <si>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</si>
  <si>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</si>
  <si>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</si>
  <si>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</si>
  <si>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</si>
  <si>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</si>
  <si>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</si>
  <si>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</si>
  <si>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</si>
  <si>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</si>
  <si>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</si>
  <si>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</si>
  <si>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</si>
  <si>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</si>
  <si>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</si>
  <si>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</si>
  <si>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</si>
  <si>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</si>
  <si>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</si>
  <si>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</si>
  <si>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</si>
  <si>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</si>
  <si>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</si>
  <si>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</si>
  <si>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</si>
  <si>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</si>
  <si>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</si>
  <si>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</si>
  <si>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</si>
  <si>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</si>
  <si>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</si>
  <si>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</si>
  <si>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</si>
  <si>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</si>
  <si>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</si>
  <si>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</si>
  <si>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</si>
  <si>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</si>
  <si>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</si>
  <si>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</si>
  <si>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</si>
  <si>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</si>
  <si>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</si>
  <si>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</si>
  <si>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</si>
  <si>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</si>
  <si>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</si>
  <si>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</si>
  <si>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</si>
  <si>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</si>
  <si>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</si>
  <si>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</si>
  <si>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</si>
  <si>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</si>
  <si>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</si>
  <si>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</si>
  <si>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</si>
  <si>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</si>
  <si>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</si>
  <si>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</si>
  <si>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</si>
  <si>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</si>
  <si>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</si>
  <si>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</si>
  <si>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</si>
  <si>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</si>
  <si>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</si>
  <si>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</si>
  <si>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</si>
  <si>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</si>
  <si>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</si>
  <si>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</si>
  <si>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</si>
  <si>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</si>
  <si>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</si>
  <si>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</si>
  <si>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</si>
  <si>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</si>
  <si>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</si>
  <si>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</si>
  <si>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</si>
  <si>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</si>
  <si>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</si>
  <si>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</si>
  <si>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</si>
  <si>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</si>
  <si>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</si>
  <si>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</si>
  <si>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</si>
  <si>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</si>
  <si>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</si>
  <si>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</si>
  <si>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</si>
  <si>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</si>
  <si>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</si>
  <si>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</si>
  <si>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</si>
  <si>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</si>
  <si>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</si>
  <si>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</si>
  <si>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</si>
  <si>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</si>
  <si>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</si>
  <si>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</si>
  <si>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</si>
  <si>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</si>
  <si>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</si>
  <si>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</si>
  <si>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</si>
  <si>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</si>
  <si>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</si>
  <si>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</si>
  <si>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</si>
  <si>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</si>
  <si>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</si>
  <si>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</si>
  <si>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</si>
  <si>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</si>
  <si>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</si>
  <si>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</si>
  <si>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</si>
  <si>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</si>
  <si>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</si>
  <si>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</si>
  <si>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</si>
  <si>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</si>
  <si>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</si>
  <si>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</si>
  <si>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</si>
  <si>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</si>
  <si>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</si>
  <si>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</si>
  <si>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</si>
  <si>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</si>
  <si>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</si>
  <si>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</si>
  <si>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</si>
  <si>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</si>
  <si>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</si>
  <si>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</si>
  <si>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</si>
  <si>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</si>
  <si>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</si>
  <si>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</si>
  <si>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</si>
  <si>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</si>
  <si>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</si>
  <si>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</si>
  <si>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</si>
  <si>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</si>
  <si>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</si>
  <si>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</si>
  <si>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</si>
  <si>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</si>
  <si>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</si>
  <si>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</si>
  <si>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</si>
  <si>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</si>
  <si>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</si>
  <si>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</si>
  <si>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</si>
  <si>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</si>
  <si>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</si>
  <si>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</si>
  <si>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</si>
  <si>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</si>
  <si>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</si>
  <si>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</si>
  <si>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</si>
  <si>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</si>
  <si>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</si>
  <si>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</si>
  <si>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</si>
  <si>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</si>
  <si>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</si>
  <si>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</si>
  <si>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</si>
  <si>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</si>
  <si>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</si>
  <si>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</si>
  <si>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</si>
  <si>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</si>
  <si>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</si>
  <si>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</si>
  <si>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</si>
  <si>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</si>
  <si>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</si>
  <si>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</si>
  <si>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</si>
  <si>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</si>
  <si>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</si>
  <si>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</si>
  <si>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</si>
  <si>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</si>
  <si>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</si>
  <si>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</si>
  <si>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</si>
  <si>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</si>
  <si>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</si>
  <si>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</si>
  <si>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</si>
  <si>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</si>
  <si>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</si>
  <si>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</si>
  <si>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</si>
  <si>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</si>
  <si>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</si>
  <si>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</si>
  <si>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</si>
  <si>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</si>
  <si>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</si>
  <si>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</si>
  <si>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</si>
  <si>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</si>
  <si>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</si>
  <si>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</si>
  <si>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</si>
  <si>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</si>
  <si>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</si>
  <si>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</si>
  <si>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</si>
  <si>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</si>
  <si>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</si>
  <si>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</si>
  <si>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</si>
  <si>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</si>
  <si>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</si>
  <si>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</si>
  <si>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</si>
  <si>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</si>
  <si>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</si>
  <si>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</si>
  <si>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</si>
  <si>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</si>
  <si>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</si>
  <si>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</si>
  <si>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</si>
  <si>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</si>
  <si>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</si>
  <si>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</si>
  <si>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</si>
  <si>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</si>
  <si>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</si>
  <si>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</si>
  <si>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</si>
  <si>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</si>
  <si>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</si>
  <si>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</si>
  <si>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</si>
  <si>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</si>
  <si>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</si>
  <si>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</si>
  <si>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</si>
  <si>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</si>
  <si>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</si>
  <si>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</si>
  <si>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</si>
  <si>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</si>
  <si>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</si>
  <si>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</si>
  <si>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</si>
  <si>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</si>
  <si>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</si>
  <si>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</si>
  <si>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</si>
  <si>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</si>
  <si>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</si>
  <si>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</si>
  <si>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</si>
  <si>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</si>
  <si>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</si>
  <si>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</si>
  <si>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</si>
  <si>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</si>
  <si>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</si>
  <si>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</si>
  <si>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</si>
  <si>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</si>
  <si>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</si>
  <si>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</si>
  <si>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</si>
  <si>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</si>
  <si>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</si>
  <si>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</si>
  <si>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</si>
  <si>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</si>
  <si>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</si>
  <si>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</si>
  <si>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</si>
  <si>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</si>
  <si>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</si>
  <si>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</si>
  <si>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</si>
  <si>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</si>
  <si>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</si>
  <si>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</si>
  <si>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</si>
  <si>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</si>
  <si>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</si>
  <si>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</si>
  <si>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</si>
  <si>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</si>
  <si>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</si>
  <si>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</si>
  <si>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</si>
  <si>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</si>
  <si>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</si>
  <si>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</si>
  <si>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</si>
  <si>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</si>
  <si>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</si>
  <si>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</si>
  <si>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</si>
  <si>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</si>
  <si>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</si>
  <si>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</si>
  <si>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</si>
  <si>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</si>
  <si>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</si>
  <si>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</si>
  <si>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</si>
  <si>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</si>
  <si>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</si>
  <si>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</si>
  <si>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</si>
  <si>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</si>
  <si>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</si>
  <si>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</si>
  <si>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</si>
  <si>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</si>
  <si>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</si>
  <si>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</si>
  <si>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</si>
  <si>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</si>
  <si>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</si>
  <si>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</si>
  <si>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</si>
  <si>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</si>
  <si>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</si>
  <si>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</si>
  <si>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</si>
  <si>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</si>
  <si>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</si>
  <si>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</si>
  <si>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</si>
  <si>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</si>
  <si>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</si>
  <si>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</si>
  <si>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</si>
  <si>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</si>
  <si>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</si>
  <si>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</si>
  <si>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</si>
  <si>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</si>
  <si>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</si>
  <si>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</si>
  <si>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</si>
  <si>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</si>
  <si>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</si>
  <si>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</si>
  <si>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</si>
  <si>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</si>
  <si>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</si>
  <si>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</si>
  <si>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</si>
  <si>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</si>
  <si>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</si>
  <si>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</si>
  <si>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</si>
  <si>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</si>
  <si>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</si>
  <si>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</si>
  <si>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</si>
  <si>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</si>
  <si>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</si>
  <si>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</si>
  <si>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</si>
  <si>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</si>
  <si>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</si>
  <si>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</si>
  <si>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</si>
  <si>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</si>
  <si>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</si>
  <si>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</si>
  <si>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</si>
  <si>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</si>
  <si>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</si>
  <si>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</si>
  <si>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</si>
  <si>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</si>
  <si>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</si>
  <si>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</si>
  <si>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</si>
  <si>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</si>
  <si>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</si>
  <si>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</si>
  <si>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</si>
  <si>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</si>
  <si>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</si>
  <si>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</si>
  <si>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</si>
  <si>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</si>
  <si>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</si>
  <si>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</si>
  <si>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</si>
  <si>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</si>
  <si>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</si>
  <si>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</si>
  <si>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</si>
  <si>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</si>
  <si>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</si>
  <si>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</si>
  <si>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</si>
  <si>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</si>
  <si>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</si>
  <si>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</si>
  <si>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</si>
  <si>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</si>
  <si>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</si>
  <si>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</si>
  <si>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</si>
  <si>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</si>
  <si>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</si>
  <si>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</si>
  <si>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</si>
  <si>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</si>
  <si>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</si>
  <si>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</si>
  <si>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</si>
  <si>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</si>
  <si>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</si>
  <si>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</si>
  <si>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</si>
  <si>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</si>
  <si>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</si>
  <si>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</si>
  <si>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</si>
  <si>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</si>
  <si>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</si>
  <si>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</si>
  <si>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</si>
  <si>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</si>
  <si>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</si>
  <si>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</si>
  <si>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</si>
  <si>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</si>
  <si>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</si>
  <si>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</si>
  <si>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</si>
  <si>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</si>
  <si>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</si>
  <si>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</si>
  <si>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</si>
  <si>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</si>
  <si>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</si>
  <si>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</si>
  <si>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</si>
  <si>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</si>
  <si>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</si>
  <si>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</si>
  <si>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</si>
  <si>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</si>
  <si>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</si>
  <si>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</si>
  <si>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</si>
  <si>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</si>
  <si>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</si>
  <si>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</si>
  <si>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</si>
  <si>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</si>
  <si>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</si>
  <si>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</si>
  <si>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</si>
  <si>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</si>
  <si>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</si>
  <si>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</si>
  <si>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</si>
  <si>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</si>
  <si>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</si>
  <si>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</si>
  <si>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</si>
  <si>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</si>
  <si>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</si>
  <si>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</si>
  <si>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</si>
  <si>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</si>
  <si>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</si>
  <si>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</si>
  <si>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</si>
  <si>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</si>
  <si>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</si>
  <si>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</si>
  <si>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</si>
  <si>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</si>
  <si>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</si>
  <si>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</si>
  <si>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</si>
  <si>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</si>
  <si>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</si>
  <si>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</si>
  <si>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</si>
  <si>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</si>
  <si>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</si>
  <si>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</si>
  <si>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</si>
  <si>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</si>
  <si>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</si>
  <si>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</si>
  <si>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</si>
  <si>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</si>
  <si>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</si>
  <si>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</si>
  <si>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</si>
  <si>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</si>
  <si>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</si>
  <si>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</si>
  <si>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</si>
  <si>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</si>
  <si>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</si>
  <si>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</si>
  <si>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</si>
  <si>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</si>
  <si>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</si>
  <si>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</si>
  <si>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</si>
  <si>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</si>
  <si>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</si>
  <si>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</si>
  <si>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</si>
  <si>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</si>
  <si>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</si>
  <si>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</si>
  <si>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</si>
  <si>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</si>
  <si>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</si>
  <si>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</si>
  <si>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</si>
  <si>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</si>
  <si>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</si>
  <si>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</si>
  <si>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</si>
  <si>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</si>
  <si>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</si>
  <si>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</si>
  <si>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</si>
  <si>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</si>
  <si>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</si>
  <si>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</si>
  <si>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</si>
  <si>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</si>
  <si>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</si>
  <si>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</si>
  <si>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</si>
  <si>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</si>
  <si>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</si>
  <si>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</si>
  <si>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</si>
  <si>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</si>
  <si>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</si>
  <si>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</si>
  <si>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</si>
  <si>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</si>
  <si>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</si>
  <si>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</si>
  <si>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</si>
  <si>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</si>
  <si>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</si>
  <si>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</si>
  <si>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</si>
  <si>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</si>
  <si>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</si>
  <si>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</si>
  <si>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</si>
  <si>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</si>
  <si>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</si>
  <si>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</si>
  <si>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</si>
  <si>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</si>
  <si>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</si>
  <si>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</si>
  <si>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</si>
  <si>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</si>
  <si>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</si>
  <si>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</si>
  <si>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</si>
  <si>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</si>
  <si>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</si>
  <si>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</si>
  <si>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</si>
  <si>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</si>
  <si>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</si>
  <si>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</si>
  <si>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</si>
  <si>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</si>
  <si>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</si>
  <si>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</si>
  <si>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</si>
  <si>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</si>
  <si>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</si>
  <si>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</si>
  <si>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</si>
  <si>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</si>
  <si>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</si>
  <si>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</si>
  <si>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</si>
  <si>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</si>
  <si>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</si>
  <si>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</si>
  <si>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</si>
  <si>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</si>
  <si>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</si>
  <si>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</si>
  <si>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</si>
  <si>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</si>
  <si>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</si>
  <si>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</si>
  <si>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</si>
  <si>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</si>
  <si>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</si>
  <si>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</si>
  <si>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</si>
  <si>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</si>
  <si>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</si>
  <si>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</si>
  <si>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</si>
  <si>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</si>
  <si>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</si>
  <si>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</si>
  <si>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</si>
  <si>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</si>
  <si>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</si>
  <si>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</si>
  <si>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</si>
  <si>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</si>
  <si>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</si>
  <si>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</si>
  <si>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</si>
  <si>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</si>
  <si>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</si>
  <si>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</si>
  <si>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</si>
  <si>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</si>
  <si>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</si>
  <si>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</si>
  <si>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</si>
  <si>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</si>
  <si>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</si>
  <si>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</si>
  <si>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</si>
  <si>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</si>
  <si>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</si>
  <si>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</si>
  <si>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</si>
  <si>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</si>
  <si>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</si>
  <si>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</si>
  <si>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</si>
  <si>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</si>
  <si>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</si>
  <si>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</si>
  <si>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</si>
  <si>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</si>
  <si>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</si>
  <si>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</si>
  <si>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</si>
  <si>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</si>
  <si>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</si>
  <si>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</si>
  <si>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</si>
  <si>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</si>
  <si>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</si>
  <si>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</si>
  <si>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</si>
  <si>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</si>
  <si>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</si>
  <si>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</si>
  <si>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</si>
  <si>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</si>
  <si>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</si>
  <si>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</si>
  <si>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</si>
  <si>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</si>
  <si>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</si>
  <si>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</si>
  <si>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</si>
  <si>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</si>
  <si>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</si>
  <si>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</si>
  <si>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</si>
  <si>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</si>
  <si>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</si>
  <si>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</si>
  <si>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</si>
  <si>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</si>
  <si>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</si>
  <si>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</si>
  <si>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</si>
  <si>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</si>
  <si>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</si>
  <si>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</si>
  <si>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</si>
  <si>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</si>
  <si>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</si>
  <si>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</si>
  <si>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</si>
  <si>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</si>
  <si>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</si>
  <si>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</si>
  <si>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</si>
  <si>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</si>
  <si>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</si>
  <si>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</si>
  <si>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</si>
  <si>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</si>
  <si>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</si>
  <si>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</si>
  <si>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</si>
  <si>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</si>
  <si>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</si>
  <si>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</si>
  <si>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</si>
  <si>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</si>
  <si>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</si>
  <si>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</si>
  <si>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</si>
  <si>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</si>
  <si>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</si>
  <si>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</si>
  <si>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</si>
  <si>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</si>
  <si>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</si>
  <si>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</si>
  <si>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</si>
  <si>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</si>
  <si>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</si>
  <si>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</si>
  <si>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</si>
  <si>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</si>
  <si>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</si>
  <si>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</si>
  <si>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</si>
  <si>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</si>
  <si>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</si>
  <si>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</si>
  <si>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</si>
  <si>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</si>
  <si>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</si>
  <si>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</si>
  <si>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</si>
  <si>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</si>
  <si>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</si>
  <si>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</si>
  <si>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</si>
  <si>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</si>
  <si>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</si>
  <si>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</si>
  <si>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</si>
  <si>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</si>
  <si>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</si>
  <si>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</si>
  <si>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</si>
  <si>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</si>
  <si>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</si>
  <si>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</si>
  <si>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</si>
  <si>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</si>
  <si>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</si>
  <si>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</si>
  <si>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</si>
  <si>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</si>
  <si>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</si>
  <si>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</si>
  <si>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</si>
  <si>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</si>
  <si>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</si>
  <si>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</si>
  <si>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</si>
  <si>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</si>
  <si>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</si>
  <si>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</si>
  <si>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</si>
  <si>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</si>
  <si>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</si>
  <si>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</si>
  <si>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</si>
  <si>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</si>
  <si>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</si>
  <si>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</si>
  <si>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</si>
  <si>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</si>
  <si>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</si>
  <si>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</si>
  <si>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</si>
  <si>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</si>
  <si>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</si>
  <si>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</si>
  <si>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</si>
  <si>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</si>
  <si>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</si>
  <si>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</si>
  <si>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</si>
  <si>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</si>
  <si>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</si>
  <si>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</si>
  <si>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</si>
  <si>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</si>
  <si>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</si>
  <si>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</si>
  <si>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</si>
  <si>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</si>
  <si>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</si>
  <si>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</si>
  <si>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</si>
  <si>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</si>
  <si>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</si>
  <si>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</si>
  <si>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</si>
  <si>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</si>
  <si>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</si>
  <si>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</si>
  <si>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</si>
  <si>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</si>
  <si>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</si>
  <si>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</si>
  <si>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</si>
  <si>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</si>
  <si>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</si>
  <si>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</si>
  <si>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</si>
  <si>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</si>
  <si>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</si>
  <si>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</si>
  <si>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</si>
  <si>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</si>
  <si>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</si>
  <si>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</si>
  <si>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</si>
  <si>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</si>
  <si>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</si>
  <si>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</si>
  <si>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</si>
  <si>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</si>
  <si>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</si>
  <si>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</si>
  <si>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</si>
  <si>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</si>
  <si>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</si>
  <si>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</si>
  <si>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</si>
  <si>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</si>
  <si>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</si>
  <si>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</si>
  <si>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</si>
  <si>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</si>
  <si>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</si>
  <si>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</si>
  <si>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</si>
  <si>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</si>
  <si>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</si>
  <si>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</si>
  <si>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</si>
  <si>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</si>
  <si>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</si>
  <si>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</si>
  <si>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</si>
  <si>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</si>
  <si>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</si>
  <si>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</si>
  <si>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</si>
  <si>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</si>
  <si>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</si>
  <si>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</si>
  <si>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</si>
  <si>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</si>
  <si>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</si>
  <si>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</si>
  <si>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</si>
  <si>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</si>
  <si>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</si>
  <si>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</si>
  <si>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</si>
  <si>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</si>
  <si>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</si>
  <si>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</si>
  <si>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</si>
  <si>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</si>
  <si>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</si>
  <si>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</si>
  <si>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</si>
  <si>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</si>
  <si>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</si>
  <si>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</si>
  <si>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</si>
  <si>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</si>
  <si>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</si>
  <si>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</si>
  <si>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</si>
  <si>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</si>
  <si>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</si>
  <si>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</si>
  <si>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</si>
  <si>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</si>
  <si>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</si>
  <si>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</si>
  <si>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</si>
  <si>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</si>
  <si>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</si>
  <si>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</si>
  <si>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</si>
  <si>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</si>
  <si>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</si>
  <si>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</si>
  <si>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</si>
  <si>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</si>
  <si>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</si>
  <si>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</si>
  <si>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</si>
  <si>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</si>
  <si>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</si>
  <si>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</si>
  <si>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</si>
  <si>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</si>
  <si>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</si>
  <si>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</si>
  <si>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</si>
  <si>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</si>
  <si>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</si>
  <si>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</si>
  <si>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</si>
  <si>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</si>
  <si>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</si>
  <si>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</si>
  <si>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</si>
  <si>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</si>
  <si>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</si>
  <si>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</si>
  <si>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</si>
  <si>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</si>
  <si>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</si>
  <si>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</si>
  <si>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</si>
  <si>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</si>
  <si>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</si>
  <si>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</si>
  <si>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</si>
  <si>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</si>
  <si>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</si>
  <si>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</si>
  <si>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</si>
  <si>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</si>
  <si>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</si>
  <si>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</si>
  <si>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</si>
  <si>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</si>
  <si>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</si>
  <si>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</si>
  <si>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</si>
  <si>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</si>
  <si>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</si>
  <si>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</si>
  <si>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</si>
  <si>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</si>
  <si>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</si>
  <si>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</si>
  <si>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</si>
  <si>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</si>
  <si>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</si>
  <si>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</si>
  <si>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</si>
  <si>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</si>
  <si>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</si>
  <si>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</si>
  <si>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</si>
  <si>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</si>
  <si>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</si>
  <si>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</si>
  <si>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</si>
  <si>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</si>
  <si>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</si>
  <si>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</si>
  <si>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</si>
  <si>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</si>
  <si>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</si>
  <si>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</si>
  <si>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</si>
  <si>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</si>
  <si>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</si>
  <si>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</si>
  <si>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</si>
  <si>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</si>
  <si>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</si>
  <si>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</si>
  <si>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</si>
  <si>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</si>
  <si>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</si>
  <si>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</si>
  <si>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</si>
  <si>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</si>
  <si>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</si>
  <si>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</si>
  <si>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</si>
  <si>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</si>
  <si>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</si>
  <si>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</si>
  <si>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</si>
  <si>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</si>
  <si>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</si>
  <si>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</si>
  <si>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</si>
  <si>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</si>
  <si>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</si>
  <si>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</si>
  <si>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</si>
  <si>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</si>
  <si>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</si>
  <si>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</si>
  <si>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</si>
  <si>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</si>
  <si>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</si>
  <si>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</si>
  <si>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</si>
  <si>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</si>
  <si>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</si>
  <si>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</si>
  <si>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</si>
  <si>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</si>
  <si>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</si>
  <si>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</si>
  <si>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</si>
  <si>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</si>
  <si>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</si>
  <si>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</si>
  <si>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</si>
  <si>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</si>
  <si>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</si>
  <si>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</si>
  <si>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</si>
  <si>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</si>
  <si>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</si>
  <si>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</si>
  <si>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</si>
  <si>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</si>
  <si>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</si>
  <si>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</si>
  <si>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</si>
  <si>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</si>
  <si>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</si>
  <si>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</si>
  <si>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</si>
  <si>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</si>
  <si>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</si>
  <si>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</si>
  <si>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</si>
  <si>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</si>
  <si>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</si>
  <si>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</si>
  <si>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</si>
  <si>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</si>
  <si>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</si>
  <si>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</si>
  <si>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</si>
  <si>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</si>
  <si>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</si>
  <si>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</si>
  <si>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</si>
  <si>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</si>
  <si>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</si>
  <si>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</si>
  <si>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</si>
  <si>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</si>
  <si>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</si>
  <si>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</si>
  <si>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</si>
  <si>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</si>
  <si>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</si>
  <si>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</si>
  <si>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</si>
  <si>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</si>
  <si>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</si>
  <si>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</si>
  <si>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</si>
  <si>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</si>
  <si>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</si>
  <si>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</si>
  <si>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</si>
  <si>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</si>
  <si>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</si>
  <si>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</si>
  <si>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</si>
  <si>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</si>
  <si>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</si>
  <si>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</si>
  <si>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</si>
  <si>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</si>
  <si>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</si>
  <si>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</si>
  <si>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</si>
  <si>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</si>
  <si>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</si>
  <si>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</si>
  <si>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</si>
  <si>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</si>
  <si>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</si>
  <si>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</si>
  <si>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</si>
  <si>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</si>
  <si>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</si>
  <si>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</si>
  <si>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</si>
  <si>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</si>
  <si>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</si>
  <si>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</si>
  <si>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</si>
  <si>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</si>
  <si>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</si>
  <si>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</si>
  <si>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</si>
  <si>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</si>
  <si>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</si>
  <si>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</si>
  <si>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</si>
  <si>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</si>
  <si>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</si>
  <si>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</si>
  <si>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</si>
  <si>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</si>
  <si>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</si>
  <si>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</si>
  <si>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</si>
  <si>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</si>
  <si>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</si>
  <si>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</si>
  <si>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</si>
  <si>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</si>
  <si>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</si>
  <si>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</si>
  <si>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</si>
  <si>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</si>
  <si>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</si>
  <si>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</si>
  <si>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</si>
  <si>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</si>
  <si>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</si>
  <si>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</si>
  <si>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</si>
  <si>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</si>
  <si>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</si>
  <si>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</si>
  <si>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</si>
  <si>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</si>
  <si>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</si>
  <si>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</si>
  <si>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</si>
  <si>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</si>
  <si>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</si>
  <si>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</si>
  <si>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</si>
  <si>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</si>
  <si>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</si>
  <si>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</si>
  <si>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</si>
  <si>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</si>
  <si>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</si>
  <si>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</si>
  <si>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</si>
  <si>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</si>
  <si>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</si>
  <si>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</si>
  <si>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</si>
  <si>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</si>
  <si>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</si>
  <si>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</si>
  <si>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</si>
  <si>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</si>
  <si>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</si>
  <si>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</si>
  <si>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</si>
  <si>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</si>
  <si>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</si>
  <si>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</si>
  <si>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</si>
  <si>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</si>
  <si>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</si>
  <si>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</si>
  <si>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</si>
  <si>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</si>
  <si>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</si>
  <si>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</si>
  <si>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</si>
  <si>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</si>
  <si>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</si>
  <si>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</si>
  <si>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</si>
  <si>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</si>
  <si>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</si>
  <si>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</si>
  <si>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</si>
  <si>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</si>
  <si>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</si>
  <si>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</si>
  <si>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</si>
  <si>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</si>
  <si>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</si>
  <si>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</si>
  <si>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</si>
  <si>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</si>
  <si>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</si>
  <si>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</si>
  <si>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</si>
  <si>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</si>
  <si>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</si>
  <si>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</si>
  <si>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</si>
  <si>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</si>
  <si>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</si>
  <si>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</si>
  <si>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</si>
  <si>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</si>
  <si>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</si>
  <si>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</si>
  <si>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</si>
  <si>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</si>
  <si>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</si>
  <si>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</si>
  <si>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</si>
  <si>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</si>
  <si>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</si>
  <si>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</si>
  <si>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</si>
  <si>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</si>
  <si>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</si>
  <si>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</si>
  <si>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</si>
  <si>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</si>
  <si>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</si>
  <si>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</si>
  <si>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</si>
  <si>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</si>
  <si>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</si>
  <si>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</si>
  <si>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</si>
  <si>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</si>
  <si>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</si>
  <si>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</si>
  <si>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</si>
  <si>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</si>
  <si>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</si>
  <si>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</si>
  <si>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</si>
  <si>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</si>
  <si>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</si>
  <si>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</si>
  <si>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</si>
  <si>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</si>
  <si>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</si>
  <si>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</si>
  <si>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</si>
  <si>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</si>
  <si>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</si>
  <si>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</si>
  <si>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</si>
  <si>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</si>
  <si>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</si>
  <si>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</si>
  <si>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</si>
  <si>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</si>
  <si>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</si>
  <si>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</si>
  <si>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</si>
  <si>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</si>
  <si>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</si>
  <si>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</si>
  <si>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</si>
  <si>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</si>
  <si>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</si>
  <si>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</si>
  <si>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</si>
  <si>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</si>
  <si>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</si>
  <si>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</si>
  <si>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</si>
  <si>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</si>
  <si>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</si>
  <si>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</si>
  <si>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</si>
  <si>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</si>
  <si>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</si>
  <si>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</si>
  <si>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</si>
  <si>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</si>
  <si>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</si>
  <si>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</si>
  <si>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</si>
  <si>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</si>
  <si>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</si>
  <si>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</si>
  <si>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</si>
  <si>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</si>
  <si>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</si>
  <si>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</si>
  <si>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</si>
  <si>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</si>
  <si>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</si>
  <si>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</si>
  <si>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</si>
  <si>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</si>
  <si>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</si>
  <si>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</si>
  <si>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</si>
  <si>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</si>
  <si>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</si>
  <si>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</si>
  <si>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</si>
  <si>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</si>
  <si>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</si>
  <si>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</si>
  <si>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</si>
  <si>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</si>
  <si>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</si>
  <si>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</si>
  <si>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</si>
  <si>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</si>
  <si>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</si>
  <si>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</si>
  <si>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</si>
  <si>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</si>
  <si>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</si>
  <si>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</si>
  <si>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</si>
  <si>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</si>
  <si>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</si>
  <si>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</si>
  <si>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</si>
  <si>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</si>
  <si>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</si>
  <si>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</si>
  <si>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</si>
  <si>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</si>
  <si>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</si>
  <si>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</si>
  <si>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</si>
  <si>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</si>
  <si>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</si>
  <si>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</si>
  <si>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</si>
  <si>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</si>
  <si>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</si>
  <si>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</si>
  <si>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</si>
  <si>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</si>
  <si>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</si>
  <si>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</si>
  <si>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</si>
  <si>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</si>
  <si>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</si>
  <si>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</si>
  <si>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</si>
  <si>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</si>
  <si>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</si>
  <si>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</si>
  <si>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</si>
  <si>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</si>
  <si>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</si>
  <si>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</si>
  <si>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</si>
  <si>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</si>
  <si>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</si>
  <si>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</si>
  <si>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</si>
  <si>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</si>
  <si>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</si>
  <si>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</si>
  <si>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</si>
  <si>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</si>
  <si>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</si>
  <si>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</si>
  <si>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</si>
  <si>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</si>
  <si>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</si>
  <si>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</si>
  <si>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</si>
  <si>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</si>
  <si>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</si>
  <si>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</si>
  <si>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</si>
  <si>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</si>
  <si>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</si>
  <si>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</si>
  <si>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</si>
  <si>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</si>
  <si>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</si>
  <si>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</si>
  <si>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</si>
  <si>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</si>
  <si>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</si>
  <si>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</si>
  <si>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</si>
  <si>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</si>
  <si>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</si>
  <si>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</si>
  <si>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</si>
  <si>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</si>
  <si>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</si>
  <si>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</si>
  <si>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</si>
  <si>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</si>
  <si>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</si>
  <si>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</si>
  <si>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</si>
  <si>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</si>
  <si>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</si>
  <si>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</si>
  <si>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</si>
  <si>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</si>
  <si>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</si>
  <si>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</si>
  <si>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</si>
  <si>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</si>
  <si>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</si>
  <si>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</si>
  <si>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</si>
  <si>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</si>
  <si>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</si>
  <si>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</si>
  <si>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</si>
  <si>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</si>
  <si>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</si>
  <si>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</si>
  <si>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</si>
  <si>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</si>
  <si>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</si>
  <si>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</si>
  <si>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</si>
  <si>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</si>
  <si>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</si>
  <si>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</si>
  <si>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</si>
  <si>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</si>
  <si>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</si>
  <si>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</si>
  <si>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</si>
  <si>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</si>
  <si>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</si>
  <si>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</si>
  <si>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</si>
  <si>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</si>
  <si>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</si>
  <si>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</si>
  <si>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</si>
  <si>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</si>
  <si>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</si>
  <si>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</si>
  <si>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</si>
  <si>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</si>
  <si>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</si>
  <si>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</si>
  <si>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</si>
  <si>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</si>
  <si>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</si>
  <si>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</si>
  <si>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</si>
  <si>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</si>
  <si>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</si>
  <si>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</si>
  <si>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</si>
  <si>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</si>
  <si>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</si>
  <si>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</si>
  <si>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</si>
  <si>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</si>
  <si>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</si>
  <si>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</si>
  <si>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</si>
  <si>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</si>
  <si>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</si>
  <si>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</si>
  <si>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</si>
  <si>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</si>
  <si>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</si>
  <si>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</si>
  <si>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</si>
  <si>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</si>
  <si>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</si>
  <si>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</si>
  <si>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</si>
  <si>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</si>
  <si>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</si>
  <si>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</si>
  <si>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</si>
  <si>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</si>
  <si>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</si>
  <si>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</si>
  <si>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</si>
  <si>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</si>
  <si>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</si>
  <si>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</si>
  <si>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</si>
  <si>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</si>
  <si>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</si>
  <si>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</si>
  <si>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</si>
  <si>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</si>
  <si>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</si>
  <si>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</si>
  <si>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</si>
  <si>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</si>
  <si>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</si>
  <si>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</si>
  <si>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</si>
  <si>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</si>
  <si>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</si>
  <si>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</si>
  <si>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</si>
  <si>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</si>
  <si>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</si>
  <si>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</si>
  <si>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</si>
  <si>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</si>
  <si>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</si>
  <si>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</si>
  <si>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</si>
  <si>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</si>
  <si>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</si>
  <si>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</si>
  <si>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</si>
  <si>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</si>
  <si>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</si>
  <si>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</si>
  <si>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</si>
  <si>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</si>
  <si>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</si>
  <si>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</si>
  <si>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</si>
  <si>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</si>
  <si>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</si>
  <si>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</si>
  <si>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</si>
  <si>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</si>
  <si>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</si>
  <si>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</si>
  <si>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</si>
  <si>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</si>
  <si>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</si>
  <si>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</si>
  <si>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</si>
  <si>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</si>
  <si>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</si>
  <si>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</si>
  <si>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</si>
  <si>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</si>
  <si>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</si>
  <si>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</si>
  <si>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</si>
  <si>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</si>
  <si>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</si>
  <si>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</si>
  <si>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</si>
  <si>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</si>
  <si>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</si>
  <si>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</si>
  <si>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</si>
  <si>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</si>
  <si>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</si>
  <si>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</si>
  <si>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</si>
  <si>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</si>
  <si>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</si>
  <si>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</si>
  <si>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</si>
  <si>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</si>
  <si>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</si>
  <si>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</si>
  <si>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</si>
  <si>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</si>
  <si>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</si>
  <si>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</si>
  <si>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</si>
  <si>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</si>
  <si>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</si>
  <si>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</si>
  <si>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</si>
  <si>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</si>
  <si>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</si>
  <si>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</si>
  <si>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</si>
  <si>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</si>
  <si>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</si>
  <si>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</si>
  <si>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</si>
  <si>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</si>
  <si>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</si>
  <si>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</si>
  <si>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</si>
  <si>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</si>
  <si>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</si>
  <si>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</si>
  <si>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</si>
  <si>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</si>
  <si>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</si>
  <si>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</si>
  <si>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</si>
  <si>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</si>
  <si>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</si>
  <si>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</si>
  <si>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</si>
  <si>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</si>
  <si>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</si>
  <si>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</si>
  <si>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</si>
  <si>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</si>
  <si>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</si>
  <si>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</si>
  <si>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</si>
  <si>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</si>
  <si>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</si>
  <si>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</si>
  <si>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</si>
  <si>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</si>
  <si>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</si>
  <si>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</si>
  <si>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</si>
  <si>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</si>
  <si>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</si>
  <si>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</si>
  <si>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</si>
  <si>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</si>
  <si>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</si>
  <si>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</si>
  <si>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</si>
  <si>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</si>
  <si>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</si>
  <si>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</si>
  <si>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</si>
  <si>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</si>
  <si>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</si>
  <si>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</si>
  <si>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</si>
  <si>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</si>
  <si>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</si>
  <si>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</si>
  <si>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</si>
  <si>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</si>
  <si>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</si>
  <si>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</si>
  <si>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</si>
  <si>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</si>
  <si>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</si>
  <si>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</si>
  <si>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</si>
  <si>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</si>
  <si>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</si>
  <si>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</si>
  <si>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</si>
  <si>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</si>
  <si>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</si>
  <si>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</si>
  <si>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</si>
  <si>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</si>
  <si>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</si>
  <si>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</si>
  <si>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</si>
  <si>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</si>
  <si>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</si>
  <si>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</si>
  <si>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</si>
  <si>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</si>
  <si>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</si>
  <si>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</si>
  <si>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</si>
  <si>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</si>
  <si>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</si>
  <si>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</si>
  <si>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</si>
  <si>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</si>
  <si>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</si>
  <si>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</si>
  <si>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</si>
  <si>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</si>
  <si>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</si>
  <si>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</si>
  <si>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</si>
  <si>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</si>
  <si>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</si>
  <si>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</si>
  <si>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</si>
  <si>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</si>
  <si>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</si>
  <si>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</si>
  <si>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</si>
  <si>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</si>
  <si>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</si>
  <si>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</si>
  <si>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</si>
  <si>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</si>
  <si>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</si>
  <si>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</si>
  <si>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</si>
  <si>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</si>
  <si>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</si>
  <si>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</si>
  <si>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</si>
  <si>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</si>
  <si>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</si>
  <si>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</si>
  <si>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</si>
  <si>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</si>
  <si>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</si>
  <si>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</si>
  <si>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</si>
  <si>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</si>
  <si>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</si>
  <si>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</si>
  <si>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</si>
  <si>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</si>
  <si>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</si>
  <si>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</si>
  <si>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</si>
  <si>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</si>
  <si>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</si>
  <si>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</si>
  <si>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</si>
  <si>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</si>
  <si>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</si>
  <si>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</si>
  <si>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</si>
  <si>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</si>
  <si>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</si>
  <si>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</si>
  <si>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</si>
  <si>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</si>
  <si>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</si>
  <si>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</si>
  <si>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</si>
  <si>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</si>
  <si>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</si>
  <si>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</si>
  <si>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</si>
  <si>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</si>
  <si>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</si>
  <si>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</si>
  <si>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</si>
  <si>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</si>
  <si>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</si>
  <si>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</si>
  <si>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</si>
  <si>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</si>
  <si>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</si>
  <si>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</si>
  <si>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</si>
  <si>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</si>
  <si>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</si>
  <si>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</si>
  <si>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</si>
  <si>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</si>
  <si>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</si>
  <si>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</si>
  <si>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</si>
  <si>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</si>
  <si>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</si>
  <si>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</si>
  <si>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</si>
  <si>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</si>
  <si>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</si>
  <si>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</si>
  <si>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</si>
  <si>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</si>
  <si>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</si>
  <si>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</si>
  <si>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</si>
  <si>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</si>
  <si>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</si>
  <si>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</si>
  <si>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</si>
  <si>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</si>
  <si>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</si>
  <si>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</si>
  <si>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</si>
  <si>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</si>
  <si>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</si>
  <si>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</si>
  <si>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</si>
  <si>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</si>
  <si>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</si>
  <si>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</si>
  <si>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</si>
  <si>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</si>
  <si>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</si>
  <si>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</si>
  <si>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</si>
  <si>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</si>
  <si>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</si>
  <si>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</si>
  <si>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</si>
  <si>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</si>
  <si>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</si>
  <si>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</si>
  <si>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</si>
  <si>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</si>
  <si>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</si>
  <si>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</si>
  <si>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</si>
  <si>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</si>
  <si>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</si>
  <si>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</si>
  <si>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</si>
  <si>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</si>
  <si>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</si>
  <si>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</si>
  <si>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</si>
  <si>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</si>
  <si>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</si>
  <si>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</si>
  <si>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</si>
  <si>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</si>
  <si>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</si>
  <si>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</si>
  <si>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</si>
  <si>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</si>
  <si>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</si>
  <si>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</si>
  <si>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</si>
  <si>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</si>
  <si>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</si>
  <si>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</si>
  <si>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</si>
  <si>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</si>
  <si>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</si>
  <si>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</si>
  <si>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</si>
  <si>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</si>
  <si>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</si>
  <si>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</si>
  <si>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</si>
  <si>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</si>
  <si>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</si>
  <si>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</si>
  <si>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</si>
  <si>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</si>
  <si>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</si>
  <si>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</si>
  <si>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</si>
  <si>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</si>
  <si>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</si>
  <si>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</si>
  <si>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</si>
  <si>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</si>
  <si>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</si>
  <si>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</si>
  <si>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</si>
  <si>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</si>
  <si>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</si>
  <si>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</si>
  <si>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</si>
  <si>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</si>
  <si>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</si>
  <si>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</si>
  <si>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</si>
  <si>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</si>
  <si>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</si>
  <si>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</si>
  <si>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</si>
  <si>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</si>
  <si>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</si>
  <si>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</si>
  <si>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</si>
  <si>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</si>
  <si>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</si>
  <si>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</si>
  <si>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</si>
  <si>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</si>
  <si>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</si>
  <si>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</si>
  <si>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</si>
  <si>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</si>
  <si>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</si>
  <si>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</si>
  <si>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</si>
  <si>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</si>
  <si>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</si>
  <si>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</si>
  <si>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</si>
  <si>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</si>
  <si>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</si>
  <si>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</si>
  <si>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</si>
  <si>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</si>
  <si>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</si>
  <si>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</si>
  <si>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</si>
  <si>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</si>
  <si>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</si>
  <si>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</si>
  <si>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</si>
  <si>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</si>
  <si>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</si>
  <si>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</si>
  <si>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</si>
  <si>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</si>
  <si>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</si>
  <si>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</si>
  <si>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</si>
  <si>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</si>
  <si>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</si>
  <si>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</si>
  <si>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</si>
  <si>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</si>
  <si>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</si>
  <si>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</si>
  <si>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</si>
  <si>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</si>
  <si>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</si>
  <si>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</si>
  <si>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</si>
  <si>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</si>
  <si>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</si>
  <si>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</si>
  <si>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</si>
  <si>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</si>
  <si>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</si>
  <si>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</si>
  <si>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</si>
  <si>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</si>
  <si>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</si>
  <si>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</si>
  <si>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</si>
  <si>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</si>
  <si>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</si>
  <si>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</si>
  <si>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</si>
  <si>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</si>
  <si>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</si>
  <si>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</si>
  <si>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</si>
  <si>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</si>
  <si>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</si>
  <si>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</si>
  <si>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</si>
  <si>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</si>
  <si>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</si>
  <si>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</si>
  <si>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</si>
  <si>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</si>
  <si>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</si>
  <si>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</si>
  <si>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</si>
  <si>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</si>
  <si>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</si>
  <si>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</si>
  <si>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</si>
  <si>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</si>
  <si>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</si>
  <si>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</si>
  <si>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</si>
  <si>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</si>
  <si>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</si>
  <si>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</si>
  <si>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</si>
  <si>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</si>
  <si>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</si>
  <si>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</si>
  <si>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</si>
  <si>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</si>
  <si>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</si>
  <si>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</si>
  <si>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</si>
  <si>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</si>
  <si>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</si>
  <si>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</si>
  <si>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</si>
  <si>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</si>
  <si>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</si>
  <si>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</si>
  <si>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</si>
  <si>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</si>
  <si>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</si>
  <si>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</si>
  <si>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</si>
  <si>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</si>
  <si>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</si>
  <si>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</si>
  <si>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</si>
  <si>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</si>
  <si>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</si>
  <si>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</si>
  <si>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</si>
  <si>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</si>
  <si>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</si>
  <si>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</si>
  <si>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</si>
  <si>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</si>
  <si>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</si>
  <si>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</si>
  <si>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</si>
  <si>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</si>
  <si>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</si>
  <si>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</si>
  <si>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</si>
  <si>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</si>
  <si>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</si>
  <si>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</si>
  <si>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</si>
  <si>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</si>
  <si>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</si>
  <si>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</si>
  <si>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</si>
  <si>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</si>
  <si>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</si>
  <si>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</si>
  <si>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</si>
  <si>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</si>
  <si>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</si>
  <si>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</si>
  <si>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</si>
  <si>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</si>
  <si>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</si>
  <si>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</si>
  <si>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</si>
  <si>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</si>
  <si>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</si>
  <si>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</si>
  <si>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</si>
  <si>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</si>
  <si>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</si>
  <si>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</si>
  <si>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</si>
  <si>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</si>
  <si>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</si>
  <si>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</si>
  <si>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</si>
  <si>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</si>
  <si>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</si>
  <si>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</si>
  <si>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</si>
  <si>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</si>
  <si>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</si>
  <si>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</si>
  <si>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</si>
  <si>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</si>
  <si>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</si>
  <si>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</si>
  <si>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</si>
  <si>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</si>
  <si>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</si>
  <si>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</si>
  <si>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</si>
  <si>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</si>
  <si>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</si>
  <si>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</si>
  <si>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</si>
  <si>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</si>
  <si>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</si>
  <si>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</si>
  <si>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</si>
  <si>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</si>
  <si>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</si>
  <si>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</si>
  <si>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</si>
  <si>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</si>
  <si>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</si>
  <si>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</si>
  <si>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</si>
  <si>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</si>
  <si>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</si>
  <si>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</si>
  <si>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</si>
  <si>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</si>
  <si>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</si>
  <si>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</si>
  <si>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</si>
  <si>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</si>
  <si>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</si>
  <si>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</si>
  <si>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</si>
  <si>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</si>
  <si>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</si>
  <si>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</si>
  <si>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</si>
  <si>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</si>
  <si>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</si>
  <si>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</si>
  <si>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</si>
  <si>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</si>
  <si>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</si>
  <si>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</si>
  <si>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</si>
  <si>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</si>
  <si>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</si>
  <si>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</si>
  <si>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</si>
  <si>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</si>
  <si>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</si>
  <si>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</si>
  <si>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</si>
  <si>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</si>
  <si>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</si>
  <si>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</si>
  <si>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</si>
  <si>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</si>
  <si>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</si>
  <si>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</si>
  <si>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</si>
  <si>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</si>
  <si>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</si>
  <si>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</si>
  <si>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</si>
  <si>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</si>
  <si>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</si>
  <si>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</si>
  <si>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</si>
  <si>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</si>
  <si>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</si>
  <si>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</si>
  <si>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</si>
  <si>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</si>
  <si>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</si>
  <si>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</si>
  <si>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</si>
  <si>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</si>
  <si>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</si>
  <si>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</si>
  <si>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</si>
  <si>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</si>
  <si>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</si>
  <si>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</si>
  <si>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</si>
  <si>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</si>
  <si>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</si>
  <si>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</si>
  <si>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</si>
  <si>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</si>
  <si>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</si>
  <si>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</si>
  <si>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</si>
  <si>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</si>
  <si>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</si>
  <si>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</si>
  <si>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</si>
  <si>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</si>
  <si>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</si>
  <si>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</si>
  <si>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</si>
  <si>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</si>
  <si>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</si>
  <si>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</si>
  <si>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</si>
  <si>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</si>
  <si>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</si>
  <si>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</si>
  <si>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</si>
  <si>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</si>
  <si>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</si>
  <si>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</si>
  <si>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</si>
  <si>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</si>
  <si>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</si>
  <si>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</si>
  <si>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</si>
  <si>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</si>
  <si>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</si>
  <si>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</si>
  <si>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</si>
  <si>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</si>
  <si>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</si>
  <si>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</si>
  <si>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</si>
  <si>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</si>
  <si>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</si>
  <si>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</si>
  <si>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</si>
  <si>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</si>
  <si>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</si>
  <si>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</si>
  <si>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</si>
  <si>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</si>
  <si>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</si>
  <si>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</si>
  <si>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</si>
  <si>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</si>
  <si>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</si>
  <si>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</si>
  <si>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</si>
  <si>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</si>
  <si>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</si>
  <si>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</si>
  <si>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</si>
  <si>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</si>
  <si>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</si>
  <si>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</si>
  <si>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</si>
  <si>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</si>
  <si>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</si>
  <si>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</si>
  <si>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</si>
  <si>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</si>
  <si>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</si>
  <si>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</si>
  <si>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</si>
  <si>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</si>
  <si>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</si>
  <si>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</si>
  <si>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</si>
  <si>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</si>
  <si>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</si>
  <si>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</si>
  <si>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</si>
  <si>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</si>
  <si>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</si>
  <si>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</si>
  <si>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</si>
  <si>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</si>
  <si>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</si>
  <si>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</si>
  <si>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</si>
  <si>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</si>
  <si>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</si>
  <si>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</si>
  <si>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</si>
  <si>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</si>
  <si>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</si>
  <si>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</si>
  <si>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</si>
  <si>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</si>
  <si>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</si>
  <si>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</si>
  <si>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</si>
  <si>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</si>
  <si>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</si>
  <si>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</si>
  <si>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</si>
  <si>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</si>
  <si>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</si>
  <si>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</si>
  <si>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</si>
  <si>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</si>
  <si>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</si>
  <si>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</si>
  <si>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</si>
  <si>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</si>
  <si>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</si>
  <si>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</si>
  <si>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</si>
  <si>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</si>
  <si>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</si>
  <si>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</si>
  <si>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</si>
  <si>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</si>
  <si>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</si>
  <si>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</si>
  <si>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</si>
  <si>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</si>
  <si>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</si>
  <si>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</si>
  <si>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</si>
  <si>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</si>
  <si>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</si>
  <si>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</si>
  <si>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</si>
  <si>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</si>
  <si>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</si>
  <si>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</si>
  <si>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</si>
  <si>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</si>
  <si>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</si>
  <si>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</si>
  <si>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</si>
  <si>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</si>
  <si>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</si>
  <si>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</si>
  <si>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</si>
  <si>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</si>
  <si>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</si>
  <si>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</si>
  <si>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</si>
  <si>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</si>
  <si>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</si>
  <si>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</si>
  <si>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</si>
  <si>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</si>
  <si>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</si>
  <si>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</si>
  <si>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</si>
  <si>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</si>
  <si>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</si>
  <si>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</si>
  <si>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</si>
  <si>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</si>
  <si>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</si>
  <si>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</si>
  <si>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</si>
  <si>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</si>
  <si>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</si>
  <si>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</si>
  <si>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</si>
  <si>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</si>
  <si>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</si>
  <si>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</si>
  <si>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</si>
  <si>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</si>
  <si>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</si>
  <si>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</si>
  <si>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</si>
  <si>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</si>
  <si>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</si>
  <si>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</si>
  <si>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</si>
  <si>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</si>
  <si>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</si>
  <si>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</si>
  <si>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</si>
  <si>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</si>
  <si>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</si>
  <si>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</si>
  <si>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</si>
  <si>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</si>
  <si>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</si>
  <si>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</si>
  <si>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</si>
  <si>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</si>
  <si>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</si>
  <si>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</si>
  <si>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</si>
  <si>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</si>
  <si>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</si>
  <si>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</si>
  <si>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</si>
  <si>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</si>
  <si>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</si>
  <si>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</si>
  <si>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</si>
  <si>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</si>
  <si>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</si>
  <si>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</si>
  <si>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</si>
  <si>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</si>
  <si>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</si>
  <si>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</si>
  <si>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</si>
  <si>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</si>
  <si>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</si>
  <si>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</si>
  <si>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</si>
  <si>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</si>
  <si>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</si>
  <si>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</si>
  <si>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</si>
  <si>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</si>
  <si>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</si>
  <si>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</si>
  <si>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</si>
  <si>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</si>
  <si>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</si>
  <si>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</si>
  <si>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</si>
  <si>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</si>
  <si>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</si>
  <si>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</si>
  <si>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</si>
  <si>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</si>
  <si>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</si>
  <si>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</si>
  <si>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</si>
  <si>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</si>
  <si>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</si>
  <si>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</si>
  <si>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</si>
  <si>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</si>
  <si>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</si>
  <si>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</si>
  <si>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</si>
  <si>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</si>
  <si>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</si>
  <si>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</si>
  <si>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</si>
  <si>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</si>
  <si>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</si>
  <si>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</si>
  <si>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</si>
  <si>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</si>
  <si>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</si>
  <si>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</si>
  <si>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</si>
  <si>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</si>
  <si>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</si>
  <si>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</si>
  <si>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</si>
  <si>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</si>
  <si>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</si>
  <si>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</si>
  <si>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</si>
  <si>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</si>
  <si>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</si>
  <si>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</si>
  <si>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</si>
  <si>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</si>
  <si>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</si>
  <si>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</si>
  <si>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</si>
  <si>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</si>
  <si>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</si>
  <si>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</si>
  <si>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</si>
  <si>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</si>
  <si>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</si>
  <si>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</si>
  <si>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</si>
  <si>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</si>
  <si>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</si>
  <si>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</si>
  <si>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</si>
  <si>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</si>
  <si>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</si>
  <si>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</si>
  <si>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</si>
  <si>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</si>
  <si>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</si>
  <si>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</si>
  <si>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</si>
  <si>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</si>
  <si>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</si>
  <si>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</si>
  <si>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</si>
  <si>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</si>
  <si>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</si>
  <si>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</si>
  <si>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</si>
  <si>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</si>
  <si>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</si>
  <si>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</si>
  <si>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</si>
  <si>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</si>
  <si>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</si>
  <si>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</si>
  <si>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</si>
  <si>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</si>
  <si>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</si>
  <si>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</si>
  <si>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</si>
  <si>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</si>
  <si>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</si>
  <si>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</si>
  <si>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</si>
  <si>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</si>
  <si>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</si>
  <si>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</si>
  <si>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</si>
  <si>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</si>
  <si>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</si>
  <si>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</si>
  <si>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</si>
  <si>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</si>
  <si>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</si>
  <si>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</si>
  <si>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</si>
  <si>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</si>
  <si>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</si>
  <si>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</si>
  <si>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</si>
  <si>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</si>
  <si>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</si>
  <si>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</si>
  <si>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</si>
  <si>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</si>
  <si>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</si>
  <si>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</si>
  <si>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</si>
  <si>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</si>
  <si>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</si>
  <si>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</si>
  <si>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</si>
  <si>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</si>
  <si>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</si>
  <si>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</si>
  <si>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</si>
  <si>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</si>
  <si>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</si>
  <si>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</si>
  <si>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</si>
  <si>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</si>
  <si>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</si>
  <si>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</si>
  <si>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</si>
  <si>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</si>
  <si>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</si>
  <si>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</si>
  <si>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</si>
  <si>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</si>
  <si>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</si>
  <si>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</si>
  <si>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</si>
  <si>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</si>
  <si>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</si>
  <si>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</si>
  <si>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</si>
  <si>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</si>
  <si>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</si>
  <si>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</si>
  <si>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</si>
  <si>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</si>
  <si>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</si>
  <si>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</si>
  <si>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</si>
  <si>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</si>
  <si>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</si>
  <si>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</si>
  <si>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</si>
  <si>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</si>
  <si>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</si>
  <si>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</si>
  <si>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</si>
  <si>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</si>
  <si>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</si>
  <si>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</si>
  <si>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</si>
  <si>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</si>
  <si>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</si>
  <si>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</si>
  <si>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</si>
  <si>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</si>
  <si>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</si>
  <si>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</si>
  <si>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</si>
  <si>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</si>
  <si>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</si>
  <si>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</si>
  <si>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</si>
  <si>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</si>
  <si>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</si>
  <si>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</si>
  <si>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</si>
  <si>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</si>
  <si>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</si>
  <si>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</si>
  <si>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</si>
  <si>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</si>
  <si>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</si>
  <si>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</si>
  <si>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</si>
  <si>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</si>
  <si>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</si>
  <si>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</si>
  <si>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</si>
  <si>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</si>
  <si>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</si>
  <si>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</si>
  <si>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</si>
  <si>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</si>
  <si>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</si>
  <si>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</si>
  <si>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</si>
  <si>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</si>
  <si>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</si>
  <si>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</si>
  <si>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</si>
  <si>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</si>
  <si>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</si>
  <si>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</si>
  <si>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</si>
  <si>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</si>
  <si>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</si>
  <si>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</si>
  <si>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</si>
  <si>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</si>
  <si>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</si>
  <si>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</si>
  <si>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</si>
  <si>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</si>
  <si>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</si>
  <si>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</si>
  <si>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</si>
  <si>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</si>
  <si>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</si>
  <si>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</si>
  <si>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</si>
  <si>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</si>
  <si>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</si>
  <si>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</si>
  <si>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</si>
  <si>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</si>
  <si>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</si>
  <si>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</si>
  <si>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</si>
  <si>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</si>
  <si>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</si>
  <si>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</si>
  <si>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</si>
  <si>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</si>
  <si>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</si>
  <si>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</si>
  <si>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</si>
  <si>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</si>
  <si>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</si>
  <si>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</si>
  <si>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</si>
  <si>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</si>
  <si>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</si>
  <si>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</si>
  <si>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</si>
  <si>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</si>
  <si>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</si>
  <si>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</si>
  <si>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</si>
  <si>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</si>
  <si>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</si>
  <si>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</si>
  <si>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</si>
  <si>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</si>
  <si>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</si>
  <si>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</si>
  <si>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</si>
  <si>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</si>
  <si>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</si>
  <si>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</si>
  <si>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</si>
  <si>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</si>
  <si>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</si>
  <si>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</si>
  <si>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</si>
  <si>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</si>
  <si>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</si>
  <si>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</si>
  <si>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</si>
  <si>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</si>
  <si>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</si>
  <si>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</si>
  <si>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</si>
  <si>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</si>
  <si>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</si>
  <si>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</si>
  <si>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</si>
  <si>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</si>
  <si>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</si>
  <si>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</si>
  <si>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</si>
  <si>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</si>
  <si>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</si>
  <si>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</si>
  <si>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</si>
  <si>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</si>
  <si>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</si>
  <si>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</si>
  <si>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</si>
  <si>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</si>
  <si>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</si>
  <si>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</si>
  <si>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</si>
  <si>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</si>
  <si>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</si>
  <si>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</si>
  <si>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</si>
  <si>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</si>
  <si>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</si>
  <si>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</si>
  <si>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</si>
  <si>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</si>
  <si>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</si>
  <si>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</si>
  <si>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</si>
  <si>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</si>
  <si>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</si>
  <si>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</si>
  <si>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</si>
  <si>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</si>
  <si>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</si>
  <si>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</si>
  <si>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</si>
  <si>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</si>
  <si>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</si>
  <si>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</si>
  <si>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</si>
  <si>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</si>
  <si>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</si>
  <si>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</si>
  <si>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</si>
  <si>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</si>
  <si>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</si>
  <si>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</si>
  <si>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</si>
  <si>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</si>
  <si>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</si>
  <si>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</si>
  <si>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</si>
  <si>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</si>
  <si>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</si>
  <si>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</si>
  <si>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</si>
  <si>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</si>
  <si>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</si>
  <si>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</si>
  <si>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</si>
  <si>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</si>
  <si>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</si>
  <si>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</si>
  <si>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</si>
  <si>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</si>
  <si>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</si>
  <si>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</si>
  <si>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</si>
  <si>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</si>
  <si>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</si>
  <si>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</si>
  <si>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</si>
  <si>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</si>
  <si>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</si>
  <si>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</si>
  <si>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</si>
  <si>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</si>
  <si>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</si>
  <si>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</si>
  <si>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</si>
  <si>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</si>
  <si>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</si>
  <si>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</si>
  <si>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</si>
  <si>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</si>
  <si>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</si>
  <si>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</si>
  <si>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</si>
  <si>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</si>
  <si>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</si>
  <si>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</si>
  <si>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</si>
  <si>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</si>
  <si>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</si>
  <si>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</si>
  <si>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</si>
  <si>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</si>
  <si>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</si>
  <si>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</si>
  <si>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</si>
  <si>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</si>
  <si>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</si>
  <si>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</si>
  <si>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</si>
  <si>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</si>
  <si>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</si>
  <si>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</si>
  <si>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</si>
  <si>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</si>
  <si>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</si>
  <si>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</si>
  <si>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</si>
  <si>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</si>
  <si>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</si>
  <si>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</si>
  <si>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</si>
  <si>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</si>
  <si>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</si>
  <si>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</si>
  <si>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</si>
  <si>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</si>
  <si>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</si>
  <si>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</si>
  <si>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</si>
  <si>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</si>
  <si>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</si>
  <si>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</si>
  <si>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</si>
  <si>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</si>
  <si>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</si>
  <si>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</si>
  <si>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</si>
  <si>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</si>
  <si>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</si>
  <si>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</si>
  <si>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</si>
  <si>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</si>
  <si>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</si>
  <si>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</si>
  <si>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</si>
  <si>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</si>
  <si>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</si>
  <si>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</si>
  <si>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</si>
  <si>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</si>
  <si>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</si>
  <si>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</si>
  <si>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</si>
  <si>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</si>
  <si>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</si>
  <si>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</si>
  <si>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</si>
  <si>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</si>
  <si>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</si>
  <si>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</si>
  <si>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</si>
  <si>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</si>
  <si>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</si>
  <si>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</si>
  <si>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</si>
  <si>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</si>
  <si>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</si>
  <si>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</si>
  <si>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</si>
  <si>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</si>
  <si>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</si>
  <si>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</si>
  <si>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</si>
  <si>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</si>
  <si>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</si>
  <si>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</si>
  <si>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</si>
  <si>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</si>
  <si>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</si>
  <si>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</si>
  <si>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</si>
  <si>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</si>
  <si>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</si>
  <si>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</si>
  <si>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</si>
  <si>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</si>
  <si>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</si>
  <si>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</si>
  <si>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</si>
  <si>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</si>
  <si>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</si>
  <si>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</si>
  <si>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</si>
  <si>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</si>
  <si>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</si>
  <si>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</si>
  <si>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</si>
  <si>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</si>
  <si>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</si>
  <si>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</si>
  <si>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</si>
  <si>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</si>
  <si>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</si>
  <si>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</si>
  <si>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</si>
  <si>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</si>
  <si>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</si>
  <si>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</si>
  <si>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</si>
  <si>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</si>
  <si>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</si>
  <si>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</si>
  <si>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</si>
  <si>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</si>
  <si>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</si>
  <si>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</si>
  <si>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</si>
  <si>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</si>
  <si>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</si>
  <si>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</si>
  <si>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</si>
  <si>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</si>
  <si>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</si>
  <si>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</si>
  <si>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</si>
  <si>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</si>
  <si>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</si>
  <si>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</si>
  <si>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</si>
  <si>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</si>
  <si>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</si>
  <si>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</si>
  <si>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</si>
  <si>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</si>
  <si>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</si>
  <si>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</si>
  <si>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</si>
  <si>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</si>
  <si>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</si>
  <si>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</si>
  <si>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</si>
  <si>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</si>
  <si>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</si>
  <si>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</si>
  <si>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</si>
  <si>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</si>
  <si>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</si>
  <si>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</si>
  <si>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</si>
  <si>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</si>
  <si>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</si>
  <si>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</si>
  <si>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</si>
  <si>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</si>
  <si>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</si>
  <si>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</si>
  <si>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</si>
  <si>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</si>
  <si>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</si>
  <si>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</si>
  <si>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</si>
  <si>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</si>
  <si>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</si>
  <si>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</si>
  <si>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</si>
  <si>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</si>
  <si>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</si>
  <si>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</si>
  <si>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</si>
  <si>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</si>
  <si>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</si>
  <si>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</si>
  <si>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</si>
  <si>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</si>
  <si>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</si>
  <si>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</si>
  <si>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</si>
  <si>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</si>
  <si>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</si>
  <si>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</si>
  <si>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</si>
  <si>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</si>
  <si>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</si>
  <si>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</si>
  <si>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</si>
  <si>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</si>
  <si>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</si>
  <si>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</si>
  <si>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</si>
  <si>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</si>
  <si>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</si>
  <si>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</si>
  <si>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</si>
  <si>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</si>
  <si>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</si>
  <si>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</si>
  <si>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</si>
  <si>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</si>
  <si>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</si>
  <si>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</si>
  <si>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</si>
  <si>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</si>
  <si>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</si>
  <si>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</si>
  <si>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</si>
  <si>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</si>
  <si>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</si>
  <si>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</si>
  <si>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</si>
  <si>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</si>
  <si>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</si>
  <si>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</si>
  <si>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</si>
  <si>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</si>
  <si>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</si>
  <si>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</si>
  <si>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</si>
  <si>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</si>
  <si>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</si>
  <si>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</si>
  <si>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</si>
  <si>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</si>
  <si>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</si>
  <si>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</si>
  <si>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</si>
  <si>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</si>
  <si>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</si>
  <si>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</si>
  <si>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</si>
  <si>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</si>
  <si>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</si>
  <si>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</si>
  <si>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</si>
  <si>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</si>
  <si>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</si>
  <si>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</si>
  <si>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</si>
  <si>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</si>
  <si>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</si>
  <si>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</si>
  <si>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</si>
  <si>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</si>
  <si>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</si>
  <si>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</si>
  <si>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</si>
  <si>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</si>
  <si>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</si>
  <si>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</si>
  <si>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</si>
  <si>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</si>
  <si>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</si>
  <si>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</si>
  <si>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</si>
  <si>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</si>
  <si>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</si>
  <si>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</si>
  <si>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</si>
  <si>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</si>
  <si>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</si>
  <si>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</si>
  <si>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</si>
  <si>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</si>
  <si>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</si>
  <si>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</si>
  <si>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</si>
  <si>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</si>
  <si>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</si>
  <si>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</si>
  <si>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</si>
  <si>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</si>
  <si>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</si>
  <si>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</si>
  <si>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</si>
  <si>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</si>
  <si>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</si>
  <si>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</si>
  <si>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</si>
  <si>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</si>
  <si>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</si>
  <si>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</si>
  <si>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</si>
  <si>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</si>
  <si>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</si>
  <si>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</si>
  <si>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</si>
  <si>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</si>
  <si>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</si>
  <si>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</si>
  <si>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</si>
  <si>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</si>
  <si>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</si>
  <si>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</si>
  <si>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</si>
  <si>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</si>
  <si>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</si>
  <si>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</si>
  <si>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</si>
  <si>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</si>
  <si>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</si>
  <si>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</si>
  <si>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</si>
  <si>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</si>
  <si>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</si>
  <si>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</si>
  <si>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</si>
  <si>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</si>
  <si>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</si>
  <si>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</si>
  <si>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</si>
  <si>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</si>
  <si>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</si>
  <si>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</si>
  <si>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</si>
  <si>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</si>
  <si>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</si>
  <si>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</si>
  <si>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</si>
  <si>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</si>
  <si>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</si>
  <si>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</si>
  <si>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</si>
  <si>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</si>
  <si>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</si>
  <si>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</si>
  <si>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</si>
  <si>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</si>
  <si>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</si>
  <si>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</si>
  <si>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</si>
  <si>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</si>
  <si>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</si>
  <si>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</si>
  <si>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</si>
  <si>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</si>
  <si>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</si>
  <si>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</si>
  <si>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</si>
  <si>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</si>
  <si>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</si>
  <si>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</si>
  <si>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</si>
  <si>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</si>
  <si>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</si>
  <si>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</si>
  <si>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</si>
  <si>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</si>
  <si>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</si>
  <si>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</si>
  <si>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</si>
  <si>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</si>
  <si>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</si>
  <si>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</si>
  <si>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</si>
  <si>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</si>
  <si>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</si>
  <si>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</si>
  <si>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</si>
  <si>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</si>
  <si>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</si>
  <si>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</si>
  <si>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</si>
  <si>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</si>
  <si>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</si>
  <si>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</si>
  <si>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</si>
  <si>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</si>
  <si>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</si>
  <si>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</si>
  <si>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</si>
  <si>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</si>
  <si>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</si>
  <si>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</si>
  <si>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</si>
  <si>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</si>
  <si>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</si>
  <si>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</si>
  <si>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</si>
  <si>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</si>
  <si>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</si>
  <si>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</si>
  <si>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</si>
  <si>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</si>
  <si>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</si>
  <si>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</si>
  <si>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</si>
  <si>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</si>
  <si>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</si>
  <si>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</si>
  <si>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</si>
  <si>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</si>
  <si>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</si>
  <si>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</si>
  <si>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</si>
  <si>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</si>
  <si>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</si>
  <si>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</si>
  <si>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</si>
  <si>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</si>
  <si>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</si>
  <si>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</si>
  <si>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</si>
  <si>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</si>
  <si>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</si>
  <si>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</si>
  <si>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</si>
  <si>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</si>
  <si>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</si>
  <si>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</si>
  <si>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</si>
  <si>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</si>
  <si>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</si>
  <si>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</si>
  <si>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</si>
  <si>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</si>
  <si>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</si>
  <si>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</si>
  <si>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</si>
  <si>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</si>
  <si>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</si>
  <si>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</si>
  <si>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</si>
  <si>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</si>
  <si>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</si>
  <si>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</si>
  <si>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</si>
  <si>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</si>
  <si>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</si>
  <si>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</si>
  <si>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</si>
  <si>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</si>
  <si>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</si>
  <si>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</si>
  <si>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</si>
  <si>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</si>
  <si>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</si>
  <si>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</si>
  <si>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</si>
  <si>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</si>
  <si>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</si>
  <si>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</si>
  <si>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</si>
  <si>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</si>
  <si>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</si>
  <si>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</si>
  <si>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</si>
  <si>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</si>
  <si>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</si>
  <si>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</si>
  <si>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</si>
  <si>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</si>
  <si>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</si>
  <si>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</si>
  <si>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</si>
  <si>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</si>
  <si>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</si>
  <si>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</si>
  <si>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</si>
  <si>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</si>
  <si>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</si>
  <si>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</si>
  <si>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</si>
  <si>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</si>
  <si>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</si>
  <si>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</si>
  <si>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</si>
  <si>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</si>
  <si>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</si>
  <si>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</si>
  <si>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</si>
  <si>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</si>
  <si>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</si>
  <si>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</si>
  <si>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</si>
  <si>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</si>
  <si>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</si>
  <si>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</si>
  <si>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</si>
  <si>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</si>
  <si>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</si>
  <si>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</si>
  <si>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</si>
  <si>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</si>
  <si>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</si>
  <si>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</si>
  <si>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</si>
  <si>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</si>
  <si>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</si>
  <si>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</si>
  <si>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</si>
  <si>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</si>
  <si>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</si>
  <si>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</si>
  <si>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</si>
  <si>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</si>
  <si>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</si>
  <si>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</si>
  <si>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</si>
  <si>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</si>
  <si>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</si>
  <si>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</si>
  <si>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</si>
  <si>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</si>
  <si>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</si>
  <si>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</si>
  <si>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</si>
  <si>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</si>
  <si>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</si>
  <si>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</si>
  <si>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</si>
  <si>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</si>
  <si>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</si>
  <si>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</si>
  <si>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</si>
  <si>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</si>
  <si>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</si>
  <si>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</si>
  <si>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</si>
  <si>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</si>
  <si>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</si>
  <si>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</si>
  <si>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</si>
  <si>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</si>
  <si>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</si>
  <si>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</si>
  <si>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</si>
  <si>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</si>
  <si>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</si>
  <si>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</si>
  <si>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</si>
  <si>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</si>
  <si>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</si>
  <si>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</si>
  <si>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</si>
  <si>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</si>
  <si>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</si>
  <si>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</si>
  <si>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</si>
  <si>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</si>
  <si>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</si>
  <si>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</si>
  <si>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</si>
  <si>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</si>
  <si>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</si>
  <si>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</si>
  <si>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</si>
  <si>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</si>
  <si>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</si>
  <si>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</si>
  <si>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</si>
  <si>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</si>
  <si>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</si>
  <si>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</si>
  <si>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</si>
  <si>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</si>
  <si>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</si>
  <si>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</si>
  <si>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</si>
  <si>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</si>
  <si>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</si>
  <si>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</si>
  <si>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</si>
  <si>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</si>
  <si>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</si>
  <si>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</si>
  <si>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</si>
  <si>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</si>
  <si>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</si>
  <si>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</si>
  <si>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</si>
  <si>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</si>
  <si>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</si>
  <si>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</si>
  <si>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</si>
  <si>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</si>
  <si>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</si>
  <si>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</si>
  <si>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</si>
  <si>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</si>
  <si>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</si>
  <si>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</si>
  <si>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</si>
  <si>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</si>
  <si>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</si>
  <si>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</si>
  <si>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</si>
  <si>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</si>
  <si>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</si>
  <si>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</si>
  <si>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</si>
  <si>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</si>
  <si>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</si>
  <si>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</si>
  <si>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</si>
  <si>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</si>
  <si>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</si>
  <si>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</si>
  <si>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</si>
  <si>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</si>
  <si>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</si>
  <si>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</si>
  <si>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</si>
  <si>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</si>
  <si>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</si>
  <si>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</si>
  <si>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</si>
  <si>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</si>
  <si>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</si>
  <si>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</si>
  <si>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</si>
  <si>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</si>
  <si>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</si>
  <si>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</si>
  <si>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</si>
  <si>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</si>
  <si>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</si>
  <si>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</si>
  <si>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</si>
  <si>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</si>
  <si>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</si>
  <si>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</si>
  <si>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</si>
  <si>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</si>
  <si>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</si>
  <si>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</si>
  <si>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</si>
  <si>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</si>
  <si>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</si>
  <si>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</si>
  <si>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</si>
  <si>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</si>
  <si>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</si>
  <si>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</si>
  <si>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</si>
  <si>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</si>
  <si>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</si>
  <si>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</si>
  <si>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</si>
  <si>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</si>
  <si>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</si>
  <si>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</si>
  <si>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</si>
  <si>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</si>
  <si>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</si>
  <si>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</si>
  <si>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</si>
  <si>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</si>
  <si>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</si>
  <si>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</si>
  <si>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</si>
  <si>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</si>
  <si>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</si>
  <si>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</si>
  <si>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</si>
  <si>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</si>
  <si>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</si>
  <si>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</si>
  <si>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</si>
  <si>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</si>
  <si>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</si>
  <si>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</si>
  <si>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</si>
  <si>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</si>
  <si>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</si>
  <si>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</si>
  <si>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</si>
  <si>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</si>
  <si>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</si>
  <si>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</si>
  <si>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</si>
  <si>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</si>
  <si>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</si>
  <si>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</si>
  <si>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</si>
  <si>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</si>
  <si>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</si>
  <si>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</si>
  <si>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</si>
  <si>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</si>
  <si>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</si>
  <si>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</si>
  <si>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</si>
  <si>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</si>
  <si>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</si>
  <si>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</si>
  <si>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</si>
  <si>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</si>
  <si>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</si>
  <si>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</si>
  <si>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</si>
  <si>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</si>
  <si>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</si>
  <si>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</si>
  <si>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</si>
  <si>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</si>
  <si>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</si>
  <si>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</si>
  <si>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</si>
  <si>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</si>
  <si>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</si>
  <si>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</si>
  <si>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</si>
  <si>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</si>
  <si>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</si>
  <si>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</si>
  <si>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</si>
  <si>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</si>
  <si>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</si>
  <si>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</si>
  <si>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</si>
  <si>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</si>
  <si>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</si>
  <si>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</si>
  <si>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</si>
  <si>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</si>
  <si>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</si>
  <si>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</si>
  <si>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</si>
  <si>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</si>
  <si>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</si>
  <si>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</si>
  <si>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</si>
  <si>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</si>
  <si>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</si>
  <si>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</si>
  <si>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</si>
  <si>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</si>
  <si>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</si>
  <si>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</si>
  <si>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</si>
  <si>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</si>
  <si>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</si>
  <si>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</si>
  <si>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</si>
  <si>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</si>
  <si>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</si>
  <si>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</si>
  <si>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</si>
  <si>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</si>
  <si>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</si>
  <si>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</si>
  <si>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</si>
  <si>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</si>
  <si>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</si>
  <si>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</si>
  <si>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</si>
  <si>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</si>
  <si>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</si>
  <si>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</si>
  <si>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</si>
  <si>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</si>
  <si>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</si>
  <si>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</si>
  <si>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</si>
  <si>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</si>
  <si>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</si>
  <si>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</si>
  <si>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</si>
  <si>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</si>
  <si>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</si>
  <si>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</si>
  <si>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</si>
  <si>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</si>
  <si>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</si>
  <si>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</si>
  <si>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</si>
  <si>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</si>
  <si>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</si>
  <si>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</si>
  <si>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</si>
  <si>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</si>
  <si>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</si>
  <si>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</si>
  <si>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</si>
  <si>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</si>
  <si>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</si>
  <si>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</si>
  <si>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</si>
  <si>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</si>
  <si>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</si>
  <si>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</si>
  <si>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</si>
  <si>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</si>
  <si>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</si>
  <si>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</si>
  <si>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</si>
  <si>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</si>
  <si>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</si>
  <si>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</si>
  <si>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</si>
  <si>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</si>
  <si>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</si>
  <si>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</si>
  <si>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</si>
  <si>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</si>
  <si>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</si>
  <si>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</si>
  <si>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</si>
  <si>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</si>
  <si>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</si>
  <si>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</si>
  <si>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</si>
  <si>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</si>
  <si>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</si>
  <si>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</si>
  <si>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</si>
  <si>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</si>
  <si>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</si>
  <si>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</si>
  <si>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</si>
  <si>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</si>
  <si>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</si>
  <si>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</si>
  <si>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</si>
  <si>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</si>
  <si>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</si>
  <si>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</si>
  <si>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</si>
  <si>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</si>
  <si>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</si>
  <si>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</si>
  <si>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</si>
  <si>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</si>
  <si>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</si>
  <si>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</si>
  <si>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</si>
  <si>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</si>
  <si>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</si>
  <si>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</si>
  <si>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</si>
  <si>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</si>
  <si>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</si>
  <si>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</si>
  <si>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</si>
  <si>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</si>
  <si>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</si>
  <si>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</si>
  <si>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</si>
  <si>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</si>
  <si>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</si>
  <si>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</si>
  <si>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</si>
  <si>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</si>
  <si>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</si>
  <si>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</si>
  <si>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</si>
  <si>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</si>
  <si>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</si>
  <si>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</si>
  <si>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</si>
  <si>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</si>
  <si>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</si>
  <si>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</si>
  <si>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</si>
  <si>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</si>
  <si>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</si>
  <si>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</si>
  <si>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</si>
  <si>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</si>
  <si>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</si>
  <si>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</si>
  <si>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</si>
  <si>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</si>
  <si>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</si>
  <si>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</si>
  <si>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</si>
  <si>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</si>
  <si>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</si>
  <si>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</si>
  <si>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</si>
  <si>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</si>
  <si>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</si>
  <si>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</si>
  <si>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</si>
  <si>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</si>
  <si>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</si>
  <si>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</si>
  <si>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</si>
  <si>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</si>
  <si>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</si>
  <si>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</si>
  <si>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</si>
  <si>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</si>
  <si>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</si>
  <si>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</si>
  <si>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</si>
  <si>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</si>
  <si>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</si>
  <si>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</si>
  <si>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</si>
  <si>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</si>
  <si>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</si>
  <si>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</si>
  <si>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</si>
  <si>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</si>
  <si>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</si>
  <si>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</si>
  <si>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</si>
  <si>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</si>
  <si>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</si>
  <si>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</si>
  <si>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</si>
  <si>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</si>
  <si>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</si>
  <si>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</si>
  <si>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</si>
  <si>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</si>
  <si>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</si>
  <si>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</si>
  <si>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</si>
  <si>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</si>
  <si>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</si>
  <si>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</si>
  <si>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</si>
  <si>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</si>
  <si>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</si>
  <si>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</si>
  <si>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</si>
  <si>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</si>
  <si>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</si>
  <si>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</si>
  <si>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</si>
  <si>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</si>
  <si>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</si>
  <si>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</si>
  <si>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</si>
  <si>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</si>
  <si>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</si>
  <si>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</si>
  <si>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</si>
  <si>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</si>
  <si>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</si>
  <si>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</si>
  <si>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</si>
  <si>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</si>
  <si>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</si>
  <si>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</si>
  <si>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</si>
  <si>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</si>
  <si>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</si>
  <si>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</si>
  <si>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</si>
  <si>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</si>
  <si>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</si>
  <si>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</si>
  <si>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</si>
  <si>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</si>
  <si>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</si>
  <si>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</si>
  <si>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</si>
  <si>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</si>
  <si>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</si>
  <si>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</si>
  <si>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</si>
  <si>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</si>
  <si>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</si>
  <si>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</si>
  <si>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</si>
  <si>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</si>
  <si>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</si>
  <si>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</si>
  <si>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</si>
  <si>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</si>
  <si>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</si>
  <si>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</si>
  <si>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</si>
  <si>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</si>
  <si>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</si>
  <si>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</si>
  <si>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</si>
  <si>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</si>
  <si>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</si>
  <si>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</si>
  <si>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</si>
  <si>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</si>
  <si>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</si>
  <si>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</si>
  <si>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</si>
  <si>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</si>
  <si>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</si>
  <si>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</si>
  <si>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</si>
  <si>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</si>
  <si>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</si>
  <si>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</si>
  <si>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</si>
  <si>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</si>
  <si>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</si>
  <si>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</si>
  <si>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</si>
  <si>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</si>
  <si>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</si>
  <si>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</si>
  <si>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</si>
  <si>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</si>
  <si>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</si>
  <si>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</si>
  <si>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</si>
  <si>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</si>
  <si>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</si>
  <si>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</si>
  <si>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</si>
  <si>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</si>
  <si>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</si>
  <si>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</si>
  <si>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</si>
  <si>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</si>
  <si>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</si>
  <si>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</si>
  <si>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</si>
  <si>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</si>
  <si>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</si>
  <si>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</si>
  <si>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</si>
  <si>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</si>
  <si>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</si>
  <si>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</si>
  <si>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</si>
  <si>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</si>
  <si>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</si>
  <si>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</si>
  <si>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</si>
  <si>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</si>
  <si>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</si>
  <si>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</si>
  <si>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</si>
  <si>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</si>
  <si>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</si>
  <si>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</si>
  <si>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</si>
  <si>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</si>
  <si>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</si>
  <si>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</si>
  <si>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</si>
  <si>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</si>
  <si>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</si>
  <si>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</si>
  <si>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</si>
  <si>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</si>
  <si>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</si>
  <si>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</si>
  <si>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</si>
  <si>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</si>
  <si>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</si>
  <si>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</si>
  <si>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</si>
  <si>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</si>
  <si>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</si>
  <si>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</si>
  <si>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</si>
  <si>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</si>
  <si>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</si>
  <si>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</si>
  <si>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</si>
  <si>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</si>
  <si>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</si>
  <si>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</si>
  <si>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</si>
  <si>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</si>
  <si>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</si>
  <si>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</si>
  <si>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</si>
  <si>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</si>
  <si>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</si>
  <si>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</si>
  <si>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</si>
  <si>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</si>
  <si>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</si>
  <si>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</si>
  <si>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</si>
  <si>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</si>
  <si>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</si>
  <si>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</si>
  <si>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</si>
  <si>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</si>
  <si>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</si>
  <si>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</si>
  <si>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</si>
  <si>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</si>
  <si>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</si>
  <si>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</si>
  <si>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</si>
  <si>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</si>
  <si>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</si>
  <si>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</si>
  <si>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</si>
  <si>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</si>
  <si>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</si>
  <si>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</si>
  <si>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</si>
  <si>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</si>
  <si>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</si>
  <si>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</si>
  <si>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</si>
  <si>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</si>
  <si>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</si>
  <si>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</si>
  <si>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</si>
  <si>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</si>
  <si>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</si>
  <si>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</si>
  <si>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</si>
  <si>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</si>
  <si>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</si>
  <si>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</si>
  <si>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</si>
  <si>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</si>
  <si>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</si>
  <si>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</si>
  <si>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</si>
  <si>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</si>
  <si>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</si>
  <si>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</si>
  <si>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</si>
  <si>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</si>
  <si>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</si>
  <si>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</si>
  <si>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</si>
  <si>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</si>
  <si>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</si>
  <si>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</si>
  <si>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</si>
  <si>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</si>
  <si>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</si>
  <si>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</si>
  <si>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</si>
  <si>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</si>
  <si>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</si>
  <si>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</si>
  <si>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</si>
  <si>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</si>
  <si>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</si>
  <si>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</si>
  <si>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</si>
  <si>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</si>
  <si>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</si>
  <si>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</si>
  <si>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</si>
  <si>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</si>
  <si>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</si>
  <si>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</si>
  <si>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</si>
  <si>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</si>
  <si>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</si>
  <si>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</si>
  <si>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</si>
  <si>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</si>
  <si>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</si>
  <si>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</si>
  <si>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</si>
  <si>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</si>
  <si>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</si>
  <si>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</si>
  <si>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</si>
  <si>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</si>
  <si>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</si>
  <si>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</si>
  <si>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</si>
  <si>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</si>
  <si>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</si>
  <si>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</si>
  <si>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</si>
  <si>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</si>
  <si>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</si>
  <si>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</si>
  <si>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</si>
  <si>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</si>
  <si>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</si>
  <si>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</si>
  <si>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</si>
  <si>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</si>
  <si>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</si>
  <si>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</si>
  <si>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</si>
  <si>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</si>
  <si>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</si>
  <si>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</si>
  <si>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</si>
  <si>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</si>
  <si>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</si>
  <si>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</si>
  <si>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</si>
  <si>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</si>
  <si>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</si>
  <si>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</si>
  <si>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</si>
  <si>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</si>
  <si>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</si>
  <si>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</si>
  <si>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</si>
  <si>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</si>
  <si>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</si>
  <si>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</si>
  <si>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</si>
  <si>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</si>
  <si>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</si>
  <si>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</si>
  <si>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</si>
  <si>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</si>
  <si>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</si>
  <si>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</si>
  <si>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</si>
  <si>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</si>
  <si>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</si>
  <si>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</si>
  <si>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</si>
  <si>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</si>
  <si>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</si>
  <si>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</si>
  <si>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</si>
  <si>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</si>
  <si>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</si>
  <si>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</si>
  <si>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</si>
  <si>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</si>
  <si>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</si>
  <si>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</si>
  <si>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</si>
  <si>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</si>
  <si>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</si>
  <si>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</si>
  <si>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</si>
  <si>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</si>
  <si>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</si>
  <si>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</si>
  <si>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</si>
  <si>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</si>
  <si>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</si>
  <si>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</si>
  <si>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</si>
  <si>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</si>
  <si>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</si>
  <si>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</si>
  <si>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</si>
  <si>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</si>
  <si>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</si>
  <si>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</si>
  <si>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</si>
  <si>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</si>
  <si>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</si>
  <si>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</si>
  <si>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</si>
  <si>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</si>
  <si>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</si>
  <si>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</si>
  <si>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</si>
  <si>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</si>
  <si>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</si>
  <si>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</si>
  <si>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</si>
  <si>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</si>
  <si>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</si>
  <si>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</si>
  <si>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</si>
  <si>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</si>
  <si>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</si>
  <si>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</si>
  <si>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</si>
  <si>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</si>
  <si>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</si>
  <si>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</si>
  <si>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</si>
  <si>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</si>
  <si>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</si>
  <si>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</si>
  <si>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</si>
  <si>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</si>
  <si>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</si>
  <si>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</si>
  <si>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</si>
  <si>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</si>
  <si>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</si>
  <si>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</si>
  <si>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</si>
  <si>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</si>
  <si>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</si>
  <si>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</si>
  <si>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</si>
  <si>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</si>
  <si>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</si>
  <si>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</si>
  <si>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</si>
  <si>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</si>
  <si>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</si>
  <si>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</si>
  <si>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</si>
  <si>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</si>
  <si>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</si>
  <si>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</si>
  <si>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</si>
  <si>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</si>
  <si>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</si>
  <si>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</si>
  <si>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</si>
  <si>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</si>
  <si>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</si>
  <si>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</si>
  <si>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</si>
  <si>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</si>
  <si>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</si>
  <si>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</si>
  <si>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</si>
  <si>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</si>
  <si>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</si>
  <si>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</si>
  <si>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</si>
  <si>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</si>
  <si>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</si>
  <si>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</si>
  <si>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</si>
  <si>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</si>
  <si>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</si>
  <si>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</si>
  <si>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</si>
  <si>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</si>
  <si>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</si>
  <si>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</si>
  <si>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</si>
  <si>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</si>
  <si>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</si>
  <si>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</si>
  <si>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</si>
  <si>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</si>
  <si>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</si>
  <si>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</si>
  <si>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</si>
  <si>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</si>
  <si>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</si>
  <si>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</si>
  <si>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</si>
  <si>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</si>
  <si>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</si>
  <si>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</si>
  <si>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</si>
  <si>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</si>
  <si>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</si>
  <si>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</si>
  <si>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</si>
  <si>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</si>
  <si>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</si>
  <si>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</si>
  <si>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</si>
  <si>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</si>
  <si>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</si>
  <si>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</si>
  <si>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</si>
  <si>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</si>
  <si>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</si>
  <si>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</si>
  <si>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</si>
  <si>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</si>
  <si>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</si>
  <si>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</si>
  <si>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</si>
  <si>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</si>
  <si>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</si>
  <si>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</si>
  <si>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</si>
  <si>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</si>
  <si>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</si>
  <si>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</si>
  <si>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</si>
  <si>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</si>
  <si>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</si>
  <si>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</si>
  <si>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</si>
  <si>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</si>
  <si>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</si>
  <si>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</si>
  <si>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</si>
  <si>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</si>
  <si>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</si>
  <si>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</si>
  <si>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</si>
  <si>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</si>
  <si>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</si>
  <si>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</si>
  <si>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</si>
  <si>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</si>
  <si>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</si>
  <si>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</si>
  <si>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</si>
  <si>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</si>
  <si>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</si>
  <si>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</si>
  <si>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</si>
  <si>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</si>
  <si>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</si>
  <si>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</si>
  <si>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</si>
  <si>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</si>
  <si>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</si>
  <si>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</si>
  <si>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</si>
  <si>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</si>
  <si>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</si>
  <si>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</si>
  <si>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</si>
  <si>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</si>
  <si>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</si>
  <si>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</si>
  <si>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</si>
  <si>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</si>
  <si>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</si>
  <si>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</si>
  <si>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</si>
  <si>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</si>
  <si>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</si>
  <si>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</si>
  <si>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</si>
  <si>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</si>
  <si>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</si>
  <si>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</si>
  <si>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</si>
  <si>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</si>
  <si>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</si>
  <si>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</si>
  <si>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</si>
  <si>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</si>
  <si>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</si>
  <si>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</si>
  <si>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</si>
  <si>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</si>
  <si>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</si>
  <si>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</si>
  <si>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</si>
  <si>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</si>
  <si>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</si>
  <si>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</si>
  <si>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</si>
  <si>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</si>
  <si>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</si>
  <si>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</si>
  <si>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</si>
  <si>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</si>
  <si>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</si>
  <si>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</si>
  <si>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</si>
  <si>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</si>
  <si>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</si>
  <si>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</si>
  <si>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</si>
  <si>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</si>
  <si>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</si>
  <si>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</si>
  <si>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</si>
  <si>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</si>
  <si>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</si>
  <si>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</si>
  <si>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</si>
  <si>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</si>
  <si>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</si>
  <si>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</si>
  <si>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</si>
  <si>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</si>
  <si>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</si>
  <si>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</si>
  <si>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</si>
  <si>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</si>
  <si>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</si>
  <si>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</si>
  <si>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</si>
  <si>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</si>
  <si>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</si>
  <si>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</si>
  <si>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</si>
  <si>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</si>
  <si>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</si>
  <si>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</si>
  <si>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</si>
  <si>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</si>
  <si>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</si>
  <si>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</si>
  <si>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</si>
  <si>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</si>
  <si>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</si>
  <si>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</si>
  <si>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</si>
  <si>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</si>
  <si>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</si>
  <si>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</si>
  <si>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</si>
  <si>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</si>
  <si>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</si>
  <si>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</si>
  <si>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</si>
  <si>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</si>
  <si>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</si>
  <si>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</si>
  <si>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</si>
  <si>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</si>
  <si>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</si>
  <si>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</si>
  <si>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</si>
  <si>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</si>
  <si>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</si>
  <si>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</si>
  <si>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</si>
  <si>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</si>
  <si>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</si>
  <si>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</si>
  <si>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</si>
  <si>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</si>
  <si>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</si>
  <si>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</si>
  <si>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</si>
  <si>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</si>
  <si>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</si>
  <si>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</si>
  <si>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</si>
  <si>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</si>
  <si>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</si>
  <si>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</si>
  <si>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</si>
  <si>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</si>
  <si>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</si>
  <si>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</si>
  <si>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</si>
  <si>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</si>
  <si>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</si>
  <si>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</si>
  <si>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</si>
  <si>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</si>
  <si>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</si>
  <si>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</si>
  <si>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</si>
  <si>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</si>
  <si>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</si>
  <si>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</si>
  <si>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</si>
  <si>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</si>
  <si>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</si>
  <si>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</si>
  <si>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</si>
  <si>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</si>
  <si>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</si>
  <si>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</si>
  <si>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</si>
  <si>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</si>
  <si>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</si>
  <si>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</si>
  <si>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</si>
  <si>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</si>
  <si>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</si>
  <si>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</si>
  <si>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</si>
  <si>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</si>
  <si>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</si>
  <si>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</si>
  <si>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</si>
  <si>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</si>
  <si>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</si>
  <si>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</si>
  <si>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</si>
  <si>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</si>
  <si>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</si>
  <si>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</si>
  <si>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</si>
  <si>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</si>
  <si>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</si>
  <si>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</si>
  <si>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</si>
  <si>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</si>
  <si>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</si>
  <si>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</si>
  <si>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</si>
  <si>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</si>
  <si>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</si>
  <si>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</si>
  <si>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</si>
  <si>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</si>
  <si>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</si>
  <si>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</si>
  <si>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</si>
  <si>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</si>
  <si>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</si>
  <si>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</si>
  <si>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</si>
  <si>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</si>
  <si>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</si>
  <si>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</si>
  <si>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</si>
  <si>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</si>
  <si>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</si>
  <si>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</si>
  <si>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</si>
  <si>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</si>
  <si>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</si>
  <si>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</si>
  <si>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</si>
  <si>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</si>
  <si>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</si>
  <si>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</si>
  <si>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</si>
  <si>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</si>
  <si>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</si>
  <si>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</si>
  <si>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</si>
  <si>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</si>
  <si>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</si>
  <si>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</si>
  <si>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</si>
  <si>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</si>
  <si>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</si>
  <si>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</si>
  <si>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</si>
  <si>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</si>
  <si>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</si>
  <si>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</si>
  <si>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</si>
  <si>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</si>
  <si>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</si>
  <si>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</si>
  <si>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</si>
  <si>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</si>
  <si>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</si>
  <si>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</si>
  <si>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</si>
  <si>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</si>
  <si>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</si>
  <si>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</si>
  <si>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</si>
  <si>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</si>
  <si>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</si>
  <si>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</si>
  <si>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</si>
  <si>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</si>
  <si>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</si>
  <si>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</si>
  <si>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</si>
  <si>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</si>
  <si>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</si>
  <si>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</si>
  <si>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</si>
  <si>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</si>
  <si>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</si>
  <si>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</si>
  <si>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</si>
  <si>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</si>
  <si>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</si>
  <si>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</si>
  <si>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</si>
  <si>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</si>
  <si>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</si>
  <si>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</si>
  <si>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</si>
  <si>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</si>
  <si>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</si>
  <si>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</si>
  <si>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</si>
  <si>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</si>
  <si>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</si>
  <si>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</si>
  <si>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</si>
  <si>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</si>
  <si>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</si>
  <si>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</si>
  <si>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</si>
  <si>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</si>
  <si>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</si>
  <si>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</si>
  <si>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</si>
  <si>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</si>
  <si>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</si>
  <si>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</si>
  <si>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</si>
  <si>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</si>
  <si>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</si>
  <si>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</si>
  <si>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</si>
  <si>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</si>
  <si>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</si>
  <si>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</si>
  <si>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</si>
  <si>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</si>
  <si>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</si>
  <si>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</si>
  <si>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</si>
  <si>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</si>
  <si>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</si>
  <si>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</si>
  <si>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</si>
  <si>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</si>
  <si>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</si>
  <si>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</si>
  <si>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</si>
  <si>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</si>
  <si>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</si>
  <si>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</si>
  <si>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</si>
  <si>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</si>
  <si>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</si>
  <si>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</si>
  <si>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</si>
  <si>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</si>
  <si>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</si>
  <si>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</si>
  <si>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</si>
  <si>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</si>
  <si>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</si>
  <si>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</si>
  <si>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</si>
  <si>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</si>
  <si>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</si>
  <si>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</si>
  <si>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</si>
  <si>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</si>
  <si>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</si>
  <si>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</si>
  <si>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</si>
  <si>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</si>
  <si>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</si>
  <si>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</si>
  <si>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</si>
  <si>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</si>
  <si>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</si>
  <si>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</si>
  <si>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</si>
  <si>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</si>
  <si>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</si>
  <si>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</si>
  <si>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</si>
  <si>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</si>
  <si>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</si>
  <si>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</si>
  <si>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</si>
  <si>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</si>
  <si>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</si>
  <si>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</si>
  <si>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</si>
  <si>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</si>
  <si>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</si>
  <si>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</si>
  <si>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</si>
  <si>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</si>
  <si>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</si>
  <si>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</si>
  <si>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</si>
  <si>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</si>
  <si>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</si>
  <si>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</si>
  <si>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</si>
  <si>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</si>
  <si>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</si>
  <si>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</si>
  <si>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</si>
  <si>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</si>
  <si>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</si>
  <si>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</si>
  <si>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</si>
  <si>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</si>
  <si>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</si>
  <si>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</si>
  <si>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</si>
  <si>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</si>
  <si>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</si>
  <si>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</si>
  <si>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</si>
  <si>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</si>
  <si>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</si>
  <si>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</si>
  <si>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</si>
  <si>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</si>
  <si>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</si>
  <si>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</si>
  <si>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</si>
  <si>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</si>
  <si>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</si>
  <si>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</si>
  <si>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</si>
  <si>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</si>
  <si>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</si>
  <si>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</si>
  <si>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</si>
  <si>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</si>
  <si>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</si>
  <si>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</si>
  <si>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</si>
  <si>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</si>
  <si>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</si>
  <si>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</si>
  <si>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</si>
  <si>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</si>
  <si>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</si>
  <si>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</si>
  <si>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</si>
  <si>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</si>
  <si>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</si>
  <si>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</si>
  <si>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</si>
  <si>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</si>
  <si>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</si>
  <si>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</si>
  <si>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</si>
  <si>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</si>
  <si>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</si>
  <si>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</si>
  <si>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</si>
  <si>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</si>
  <si>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</si>
  <si>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</si>
  <si>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</si>
  <si>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</si>
  <si>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</si>
  <si>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</si>
  <si>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</si>
  <si>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</si>
  <si>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</si>
  <si>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</si>
  <si>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</si>
  <si>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</si>
  <si>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</si>
  <si>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</si>
  <si>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</si>
  <si>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</si>
  <si>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</si>
  <si>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</si>
  <si>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</si>
  <si>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</si>
  <si>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</si>
  <si>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</si>
  <si>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</si>
  <si>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</si>
  <si>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</si>
  <si>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</si>
  <si>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</si>
  <si>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</si>
  <si>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</si>
  <si>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</si>
  <si>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</si>
  <si>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</si>
  <si>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</si>
  <si>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</si>
  <si>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</si>
  <si>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</si>
  <si>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</si>
  <si>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</si>
  <si>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</si>
  <si>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</si>
  <si>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</si>
  <si>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</si>
  <si>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</si>
  <si>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</si>
  <si>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</si>
  <si>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</si>
  <si>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</si>
  <si>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</si>
  <si>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</si>
  <si>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</si>
  <si>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</si>
  <si>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</si>
  <si>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</si>
  <si>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</si>
  <si>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</si>
  <si>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</si>
  <si>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</si>
  <si>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</si>
  <si>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</si>
  <si>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</si>
  <si>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</si>
  <si>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</si>
  <si>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</si>
  <si>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</si>
  <si>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</si>
  <si>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</si>
  <si>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</si>
  <si>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</si>
  <si>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</si>
  <si>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</si>
  <si>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</si>
  <si>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</si>
  <si>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</si>
  <si>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</si>
  <si>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</si>
  <si>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</si>
  <si>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</si>
  <si>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</si>
  <si>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</si>
  <si>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</si>
  <si>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</si>
  <si>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</si>
  <si>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</si>
  <si>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</si>
  <si>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</si>
  <si>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</si>
  <si>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</si>
  <si>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</si>
  <si>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</si>
  <si>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</si>
  <si>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</si>
  <si>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</si>
  <si>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</si>
  <si>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</si>
  <si>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</si>
  <si>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</si>
  <si>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</si>
  <si>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</si>
  <si>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</si>
  <si>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</si>
  <si>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</si>
  <si>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</si>
  <si>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</si>
  <si>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</si>
  <si>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</si>
  <si>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</si>
  <si>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</si>
  <si>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</si>
  <si>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</si>
  <si>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</si>
  <si>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</si>
  <si>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</si>
  <si>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</si>
  <si>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</si>
  <si>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</si>
  <si>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</si>
  <si>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</si>
  <si>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</si>
  <si>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</si>
  <si>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</si>
  <si>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</si>
  <si>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</si>
  <si>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</si>
  <si>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</si>
  <si>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</si>
  <si>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</si>
  <si>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</si>
  <si>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</si>
  <si>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</si>
  <si>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</si>
  <si>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</si>
  <si>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</si>
  <si>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</si>
  <si>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</si>
  <si>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</si>
  <si>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</si>
  <si>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</si>
  <si>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</si>
  <si>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</si>
  <si>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</si>
  <si>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</si>
  <si>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</si>
  <si>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</si>
  <si>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</si>
  <si>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</si>
  <si>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</si>
  <si>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</si>
  <si>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</si>
  <si>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</si>
  <si>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</si>
  <si>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</si>
  <si>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</si>
  <si>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</si>
  <si>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</si>
  <si>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</si>
  <si>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</si>
  <si>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</si>
  <si>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</si>
  <si>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</si>
  <si>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</si>
  <si>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</si>
  <si>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</si>
  <si>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</si>
  <si>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</si>
  <si>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</si>
  <si>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</si>
  <si>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</si>
  <si>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</si>
  <si>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</si>
  <si>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</si>
  <si>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</si>
  <si>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</si>
  <si>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</si>
  <si>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</si>
  <si>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</si>
  <si>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</si>
  <si>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</si>
  <si>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</si>
  <si>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</si>
  <si>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</si>
  <si>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</si>
  <si>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</si>
  <si>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</si>
  <si>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</si>
  <si>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</si>
  <si>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</si>
  <si>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</si>
  <si>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</si>
  <si>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</si>
  <si>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</si>
  <si>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</si>
  <si>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</si>
  <si>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</si>
  <si>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</si>
  <si>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</si>
  <si>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</si>
  <si>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</si>
  <si>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</si>
  <si>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</si>
  <si>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</si>
  <si>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</si>
  <si>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</si>
  <si>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</si>
  <si>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</si>
  <si>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</si>
  <si>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</si>
  <si>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</si>
  <si>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</si>
  <si>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</si>
  <si>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</si>
  <si>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</si>
  <si>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</si>
  <si>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</si>
  <si>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</si>
  <si>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</si>
  <si>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</si>
  <si>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</si>
  <si>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</si>
  <si>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</si>
  <si>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</si>
  <si>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</si>
  <si>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</si>
  <si>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</si>
  <si>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</si>
  <si>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</si>
  <si>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</si>
  <si>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</si>
  <si>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</si>
  <si>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</si>
  <si>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</si>
  <si>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</si>
  <si>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</si>
  <si>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</si>
  <si>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</si>
  <si>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</si>
  <si>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</si>
  <si>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</si>
  <si>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</si>
  <si>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</si>
  <si>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</si>
  <si>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</si>
  <si>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</si>
  <si>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</si>
  <si>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</si>
  <si>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</si>
  <si>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</si>
  <si>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</si>
  <si>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</si>
  <si>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</si>
  <si>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</si>
  <si>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</si>
  <si>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</si>
  <si>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</si>
  <si>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</si>
  <si>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</si>
  <si>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</si>
  <si>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</si>
  <si>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</si>
  <si>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</si>
  <si>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</si>
  <si>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</si>
  <si>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</si>
  <si>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</si>
  <si>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</si>
  <si>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</si>
  <si>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</si>
  <si>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</si>
  <si>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</si>
  <si>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</si>
  <si>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</si>
  <si>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</si>
  <si>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</si>
  <si>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</si>
  <si>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</si>
  <si>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</si>
  <si>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</si>
  <si>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</si>
  <si>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</si>
  <si>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</si>
  <si>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</si>
  <si>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</si>
  <si>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</si>
  <si>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</si>
  <si>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</si>
  <si>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</si>
  <si>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</si>
  <si>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</si>
  <si>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</si>
  <si>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</si>
  <si>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</si>
  <si>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</si>
  <si>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</si>
  <si>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</si>
  <si>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</si>
  <si>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</si>
  <si>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</si>
  <si>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</si>
  <si>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</si>
  <si>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</si>
  <si>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</si>
  <si>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</si>
  <si>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</si>
  <si>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</si>
  <si>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</si>
  <si>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</si>
  <si>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</si>
  <si>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</si>
  <si>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</si>
  <si>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</si>
  <si>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</si>
  <si>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</si>
  <si>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</si>
  <si>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</si>
  <si>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</si>
  <si>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</si>
  <si>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</si>
  <si>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</si>
  <si>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</si>
  <si>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</si>
  <si>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</si>
  <si>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</si>
  <si>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</si>
  <si>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</si>
  <si>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</si>
  <si>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</si>
  <si>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</si>
  <si>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</si>
  <si>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</si>
  <si>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</si>
  <si>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</si>
  <si>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</si>
  <si>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</si>
  <si>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</si>
  <si>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</si>
  <si>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</si>
  <si>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</si>
  <si>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</si>
  <si>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</si>
  <si>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</si>
  <si>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</si>
  <si>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</si>
  <si>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</si>
  <si>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</si>
  <si>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</si>
  <si>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</si>
  <si>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</si>
  <si>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</si>
  <si>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</si>
  <si>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</si>
  <si>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</si>
  <si>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</si>
  <si>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</si>
  <si>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</si>
  <si>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</si>
  <si>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</si>
  <si>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</si>
  <si>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</si>
  <si>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</si>
  <si>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</si>
  <si>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</si>
  <si>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</si>
  <si>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</si>
  <si>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</si>
  <si>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</si>
  <si>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</si>
  <si>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</si>
  <si>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</si>
  <si>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</si>
  <si>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</si>
  <si>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</si>
  <si>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</si>
  <si>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</si>
  <si>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</si>
  <si>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</si>
  <si>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</si>
  <si>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</si>
  <si>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</si>
  <si>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</si>
  <si>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</si>
  <si>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</si>
  <si>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</si>
  <si>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</si>
  <si>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</si>
  <si>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</si>
  <si>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</si>
  <si>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</si>
  <si>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</si>
  <si>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</si>
  <si>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</si>
  <si>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</si>
  <si>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</si>
  <si>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</si>
  <si>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</si>
  <si>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</si>
  <si>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</si>
  <si>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</si>
  <si>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</si>
  <si>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</si>
  <si>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</si>
  <si>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</si>
  <si>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</si>
  <si>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</si>
  <si>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</si>
  <si>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</si>
  <si>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</si>
  <si>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</si>
  <si>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</si>
  <si>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</si>
  <si>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</si>
  <si>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</si>
  <si>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</si>
  <si>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</si>
  <si>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</si>
  <si>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</si>
  <si>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</si>
  <si>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</si>
  <si>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</si>
  <si>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</si>
  <si>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</si>
  <si>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</si>
  <si>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</si>
  <si>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</si>
  <si>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</si>
  <si>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</si>
  <si>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</si>
  <si>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</si>
  <si>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</si>
  <si>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</si>
  <si>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</si>
  <si>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</si>
  <si>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</si>
  <si>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</si>
  <si>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</si>
  <si>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</si>
  <si>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</si>
  <si>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</si>
  <si>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</si>
  <si>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</si>
  <si>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</si>
  <si>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</si>
  <si>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</si>
  <si>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</si>
  <si>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</si>
  <si>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</si>
  <si>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</si>
  <si>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</si>
  <si>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</si>
  <si>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</si>
  <si>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</si>
  <si>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</si>
  <si>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</si>
  <si>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</si>
  <si>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</si>
  <si>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</si>
  <si>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</si>
  <si>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</si>
  <si>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</si>
  <si>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</si>
  <si>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</si>
  <si>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</si>
  <si>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</si>
  <si>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</si>
  <si>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</si>
  <si>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</si>
  <si>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</si>
  <si>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</si>
  <si>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</si>
  <si>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</si>
  <si>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</si>
  <si>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</si>
  <si>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</si>
  <si>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</si>
  <si>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</si>
  <si>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</si>
  <si>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</si>
  <si>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</si>
  <si>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</si>
  <si>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</si>
  <si>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</si>
  <si>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</si>
  <si>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</si>
  <si>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</si>
  <si>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</si>
  <si>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</si>
  <si>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</si>
  <si>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</si>
  <si>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</si>
  <si>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</si>
  <si>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</si>
  <si>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</si>
  <si>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</si>
  <si>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</si>
  <si>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</si>
  <si>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</si>
  <si>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</si>
  <si>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</si>
  <si>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</si>
  <si>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</si>
  <si>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</si>
  <si>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</si>
  <si>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</si>
  <si>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</si>
  <si>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</si>
  <si>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</si>
  <si>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</si>
  <si>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</si>
  <si>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</si>
  <si>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</si>
  <si>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</si>
  <si>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</si>
  <si>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</si>
  <si>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</si>
  <si>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</si>
  <si>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</si>
  <si>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</si>
  <si>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</si>
  <si>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</si>
  <si>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</si>
  <si>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</si>
  <si>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</si>
  <si>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</si>
  <si>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</si>
  <si>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</si>
  <si>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</si>
  <si>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</si>
  <si>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</si>
  <si>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</si>
  <si>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</si>
  <si>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</si>
  <si>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</si>
  <si>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</si>
  <si>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</si>
  <si>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</si>
  <si>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</si>
  <si>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</si>
  <si>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</si>
  <si>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</si>
  <si>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</si>
  <si>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</si>
  <si>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</si>
  <si>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</si>
  <si>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</si>
  <si>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</si>
  <si>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</si>
  <si>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</si>
  <si>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</si>
  <si>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</si>
  <si>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</si>
  <si>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</si>
  <si>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</si>
  <si>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</si>
  <si>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</si>
  <si>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</si>
  <si>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</si>
  <si>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</si>
  <si>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</si>
  <si>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</si>
  <si>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</si>
  <si>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</si>
  <si>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</si>
  <si>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</si>
  <si>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</si>
  <si>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</si>
  <si>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</si>
  <si>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</si>
  <si>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</si>
  <si>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</si>
  <si>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</si>
  <si>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</si>
  <si>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</si>
  <si>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</si>
  <si>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</si>
  <si>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</si>
  <si>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</si>
  <si>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</si>
  <si>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</si>
  <si>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</si>
  <si>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</si>
  <si>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</si>
  <si>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</si>
  <si>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</si>
  <si>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</si>
  <si>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</si>
  <si>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</si>
  <si>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</si>
  <si>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</si>
  <si>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</si>
  <si>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</si>
  <si>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</si>
  <si>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</si>
  <si>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</si>
  <si>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</si>
  <si>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</si>
  <si>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</si>
  <si>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</si>
  <si>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</si>
  <si>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</si>
  <si>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</si>
  <si>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</si>
  <si>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</si>
  <si>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</si>
  <si>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</si>
  <si>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</si>
  <si>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</si>
  <si>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</si>
  <si>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</si>
  <si>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</si>
  <si>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</si>
  <si>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</si>
  <si>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</si>
  <si>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</si>
  <si>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</si>
  <si>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</si>
  <si>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</si>
  <si>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</si>
  <si>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</si>
  <si>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</si>
  <si>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</si>
  <si>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</si>
  <si>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</si>
  <si>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</si>
  <si>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</si>
  <si>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</si>
  <si>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</si>
  <si>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</si>
  <si>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</si>
  <si>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</si>
  <si>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</si>
  <si>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</si>
  <si>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</si>
  <si>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</si>
  <si>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</si>
  <si>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</si>
  <si>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</si>
  <si>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</si>
  <si>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</si>
  <si>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</si>
  <si>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</si>
  <si>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</si>
  <si>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</si>
  <si>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</si>
  <si>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</si>
  <si>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</si>
  <si>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</si>
  <si>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</si>
  <si>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</si>
  <si>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</si>
  <si>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</si>
  <si>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</si>
  <si>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</si>
  <si>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</si>
  <si>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</si>
  <si>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</si>
  <si>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</si>
  <si>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</si>
  <si>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</si>
  <si>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</si>
  <si>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</si>
  <si>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</si>
  <si>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</si>
  <si>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</si>
  <si>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</si>
  <si>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</si>
  <si>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</si>
  <si>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</si>
  <si>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</si>
  <si>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</si>
  <si>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</si>
  <si>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</si>
  <si>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</si>
  <si>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</si>
  <si>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</si>
  <si>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</si>
  <si>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</si>
  <si>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</si>
  <si>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</si>
  <si>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</si>
  <si>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</si>
  <si>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</si>
  <si>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</si>
  <si>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</si>
  <si>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</si>
  <si>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</si>
  <si>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</si>
  <si>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</si>
  <si>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</si>
  <si>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</si>
  <si>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</si>
  <si>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</si>
  <si>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</si>
  <si>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</si>
  <si>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</si>
  <si>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</si>
  <si>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</si>
  <si>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</si>
  <si>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</si>
  <si>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</si>
  <si>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</si>
  <si>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</si>
  <si>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</si>
  <si>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</si>
  <si>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</si>
  <si>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</si>
  <si>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</si>
  <si>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</si>
  <si>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</si>
  <si>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</si>
  <si>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</si>
  <si>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</si>
  <si>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</si>
  <si>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</si>
  <si>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</si>
  <si>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</si>
  <si>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</si>
  <si>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</si>
  <si>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</si>
  <si>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</si>
  <si>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</si>
  <si>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</si>
  <si>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</si>
  <si>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</si>
  <si>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</si>
  <si>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</si>
  <si>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</si>
  <si>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</si>
  <si>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</si>
  <si>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</si>
  <si>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</si>
  <si>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</si>
  <si>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</si>
  <si>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</si>
  <si>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</si>
  <si>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</si>
  <si>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</si>
  <si>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</si>
  <si>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</si>
  <si>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</si>
  <si>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</si>
  <si>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</si>
  <si>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</si>
  <si>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</si>
  <si>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</si>
  <si>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</si>
  <si>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</si>
  <si>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</si>
  <si>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</si>
  <si>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</si>
  <si>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</si>
  <si>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</si>
  <si>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</si>
  <si>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</si>
  <si>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</si>
  <si>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</si>
  <si>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</si>
  <si>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</si>
  <si>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</si>
  <si>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</si>
  <si>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</si>
  <si>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</si>
  <si>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</si>
  <si>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</si>
  <si>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</si>
  <si>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</si>
  <si>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</si>
  <si>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</si>
  <si>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</si>
  <si>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</si>
  <si>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</si>
  <si>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</si>
  <si>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</si>
  <si>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</si>
  <si>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</si>
  <si>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</si>
  <si>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</si>
  <si>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</si>
  <si>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</si>
  <si>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</si>
  <si>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</si>
  <si>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</si>
  <si>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</si>
  <si>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</si>
  <si>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</si>
  <si>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</si>
  <si>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</si>
  <si>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</si>
  <si>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</si>
  <si>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</si>
  <si>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</si>
  <si>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</si>
  <si>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</si>
  <si>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</si>
  <si>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</si>
  <si>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</si>
  <si>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</si>
  <si>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</si>
  <si>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</si>
  <si>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</si>
  <si>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</si>
  <si>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</si>
  <si>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</si>
  <si>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</si>
  <si>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</si>
  <si>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</si>
  <si>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</si>
  <si>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</si>
  <si>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</si>
  <si>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</si>
  <si>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</si>
  <si>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</si>
  <si>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</si>
  <si>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</si>
  <si>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</si>
  <si>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</si>
  <si>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</si>
  <si>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</si>
  <si>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</si>
  <si>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</si>
  <si>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</si>
  <si>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</si>
  <si>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</si>
  <si>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</si>
  <si>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</si>
  <si>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</si>
  <si>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</si>
  <si>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</si>
  <si>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</si>
  <si>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</si>
  <si>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</si>
  <si>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</si>
  <si>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</si>
  <si>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</si>
  <si>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</si>
  <si>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</si>
  <si>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</si>
  <si>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</si>
  <si>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</si>
  <si>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</si>
  <si>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</si>
  <si>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</si>
  <si>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</si>
  <si>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</si>
  <si>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</si>
  <si>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</si>
  <si>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</si>
  <si>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</si>
  <si>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</si>
  <si>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</si>
  <si>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</si>
  <si>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</si>
  <si>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</si>
  <si>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</si>
  <si>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</si>
  <si>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</si>
  <si>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</si>
  <si>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</si>
  <si>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</si>
  <si>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</si>
  <si>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</si>
  <si>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</si>
  <si>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</si>
  <si>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</si>
  <si>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</si>
  <si>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</si>
  <si>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</si>
  <si>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</si>
  <si>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</si>
  <si>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</si>
  <si>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</si>
  <si>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</si>
  <si>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</si>
  <si>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</si>
  <si>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</si>
  <si>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</si>
  <si>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</si>
  <si>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</si>
  <si>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</si>
  <si>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</si>
  <si>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</si>
  <si>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</si>
  <si>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</si>
  <si>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</si>
  <si>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</si>
  <si>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</si>
  <si>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</si>
  <si>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</si>
  <si>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</si>
  <si>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</si>
  <si>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</si>
  <si>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</si>
  <si>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</si>
  <si>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</si>
  <si>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</si>
  <si>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</si>
  <si>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</si>
  <si>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</si>
  <si>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</si>
  <si>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</si>
  <si>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</si>
  <si>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</si>
  <si>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</si>
  <si>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</si>
  <si>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</si>
  <si>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</si>
  <si>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</si>
  <si>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</si>
  <si>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</si>
  <si>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</si>
  <si>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</si>
  <si>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</si>
  <si>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</si>
  <si>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</si>
  <si>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</si>
  <si>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</si>
  <si>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</si>
  <si>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</si>
  <si>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</si>
  <si>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</si>
  <si>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</si>
  <si>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</si>
  <si>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</si>
  <si>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</si>
  <si>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</si>
  <si>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</si>
  <si>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</si>
  <si>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</si>
  <si>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</si>
  <si>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</si>
  <si>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</si>
  <si>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</si>
  <si>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</si>
  <si>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</si>
  <si>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</si>
  <si>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</si>
  <si>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</si>
  <si>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</si>
  <si>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</si>
  <si>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</si>
  <si>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</si>
  <si>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</si>
  <si>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</si>
  <si>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</si>
  <si>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</si>
  <si>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</si>
  <si>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</si>
  <si>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</si>
  <si>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</si>
  <si>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</si>
  <si>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</si>
  <si>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</si>
  <si>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</si>
  <si>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</si>
  <si>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</si>
  <si>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</si>
  <si>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</si>
  <si>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</si>
  <si>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</si>
  <si>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</si>
  <si>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</si>
  <si>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</si>
  <si>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</si>
  <si>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</si>
  <si>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</si>
  <si>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</si>
  <si>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</si>
  <si>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</si>
  <si>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</si>
  <si>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</si>
  <si>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</si>
  <si>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</si>
  <si>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</si>
  <si>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</si>
  <si>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</si>
  <si>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</si>
  <si>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</si>
  <si>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</si>
  <si>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</si>
  <si>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</si>
  <si>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</si>
  <si>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</si>
  <si>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</si>
  <si>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</si>
  <si>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</si>
  <si>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</si>
  <si>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</si>
  <si>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</si>
  <si>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</si>
  <si>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</si>
  <si>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</si>
  <si>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</si>
  <si>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</si>
  <si>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</si>
  <si>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</si>
  <si>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</si>
  <si>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</si>
  <si>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</si>
  <si>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</si>
  <si>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</si>
  <si>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</si>
  <si>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</si>
  <si>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</si>
  <si>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</si>
  <si>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</si>
  <si>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</si>
  <si>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</si>
  <si>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</si>
  <si>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</si>
  <si>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</si>
  <si>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</si>
  <si>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</si>
  <si>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</si>
  <si>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</si>
  <si>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</si>
  <si>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</si>
  <si>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</si>
  <si>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</si>
  <si>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</si>
  <si>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</si>
  <si>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</si>
  <si>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</si>
  <si>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</si>
  <si>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</si>
  <si>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</si>
  <si>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</si>
  <si>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</si>
  <si>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</si>
  <si>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</si>
  <si>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</si>
  <si>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</si>
  <si>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</si>
  <si>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</si>
  <si>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</si>
  <si>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</si>
  <si>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</si>
  <si>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</si>
  <si>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</si>
  <si>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</si>
  <si>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</si>
  <si>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</si>
  <si>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</si>
  <si>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</si>
  <si>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</si>
  <si>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</si>
  <si>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</si>
  <si>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</si>
  <si>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</si>
  <si>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</si>
  <si>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</si>
  <si>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</si>
  <si>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</si>
  <si>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</si>
  <si>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</si>
  <si>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</si>
  <si>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</si>
  <si>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</si>
  <si>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</si>
  <si>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</si>
  <si>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</si>
  <si>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</si>
  <si>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</si>
  <si>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</si>
  <si>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</si>
  <si>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</si>
  <si>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</si>
  <si>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</si>
  <si>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</si>
  <si>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</si>
  <si>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</si>
  <si>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</si>
  <si>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</si>
  <si>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</si>
  <si>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</si>
  <si>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</si>
  <si>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</si>
  <si>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</si>
  <si>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</si>
  <si>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</si>
  <si>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</si>
  <si>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</si>
  <si>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</si>
  <si>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</si>
  <si>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</si>
  <si>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</si>
  <si>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</si>
  <si>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</si>
  <si>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</si>
  <si>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</si>
  <si>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</si>
  <si>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</si>
  <si>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</si>
  <si>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</si>
  <si>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</si>
  <si>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</si>
  <si>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</si>
  <si>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</si>
  <si>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</si>
  <si>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</si>
  <si>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</si>
  <si>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</si>
  <si>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</si>
  <si>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</si>
  <si>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</si>
  <si>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</si>
  <si>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</si>
  <si>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</si>
  <si>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</si>
  <si>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</si>
  <si>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</si>
  <si>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</si>
  <si>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</si>
  <si>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</si>
  <si>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</si>
  <si>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</si>
  <si>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</si>
  <si>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</si>
  <si>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</si>
  <si>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</si>
  <si>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</si>
  <si>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</si>
  <si>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</si>
  <si>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</si>
  <si>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</si>
  <si>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</si>
  <si>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</si>
  <si>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</si>
  <si>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</si>
  <si>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</si>
  <si>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</si>
  <si>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</si>
  <si>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</si>
  <si>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</si>
  <si>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</si>
  <si>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</si>
  <si>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</si>
  <si>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</si>
  <si>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</si>
  <si>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</si>
  <si>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</si>
  <si>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</si>
  <si>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</si>
  <si>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</si>
  <si>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</si>
  <si>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</si>
  <si>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</si>
  <si>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</si>
  <si>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</si>
  <si>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</si>
  <si>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</si>
  <si>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</si>
  <si>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</si>
  <si>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</si>
  <si>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</si>
  <si>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</si>
  <si>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</si>
  <si>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</si>
  <si>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</si>
  <si>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</si>
  <si>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</si>
  <si>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</si>
  <si>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</si>
  <si>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</si>
  <si>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</si>
  <si>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</si>
  <si>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</si>
  <si>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</si>
  <si>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</si>
  <si>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</si>
  <si>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</si>
  <si>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</si>
  <si>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</si>
  <si>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</si>
  <si>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</si>
  <si>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</si>
  <si>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</si>
  <si>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</si>
  <si>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</si>
  <si>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</si>
  <si>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</si>
  <si>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</si>
  <si>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</si>
  <si>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</si>
  <si>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</si>
  <si>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</si>
  <si>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</si>
  <si>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</si>
  <si>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</si>
  <si>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</si>
  <si>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</si>
  <si>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</si>
  <si>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</si>
  <si>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</si>
  <si>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</si>
  <si>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</si>
  <si>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</si>
  <si>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</si>
  <si>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</si>
  <si>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</si>
  <si>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</si>
  <si>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</si>
  <si>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</si>
  <si>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</si>
  <si>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</si>
  <si>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</si>
  <si>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</si>
  <si>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</si>
  <si>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</si>
  <si>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</si>
  <si>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</si>
  <si>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</si>
  <si>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</si>
  <si>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</si>
  <si>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</si>
  <si>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</si>
  <si>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</si>
  <si>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</si>
  <si>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</si>
  <si>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</si>
  <si>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</si>
  <si>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</si>
  <si>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</si>
  <si>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</si>
  <si>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</si>
  <si>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</si>
  <si>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</si>
  <si>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</si>
  <si>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</si>
  <si>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</si>
  <si>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</si>
  <si>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</si>
  <si>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</si>
  <si>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</si>
  <si>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</si>
  <si>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</si>
  <si>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</si>
  <si>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</si>
  <si>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</si>
  <si>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</si>
  <si>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</si>
  <si>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</si>
  <si>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</si>
  <si>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</si>
  <si>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</si>
  <si>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</si>
  <si>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</si>
  <si>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</si>
  <si>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</si>
  <si>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</si>
  <si>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</si>
  <si>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</si>
  <si>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</si>
  <si>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</si>
  <si>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</si>
  <si>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</si>
  <si>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</si>
  <si>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</si>
  <si>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</si>
  <si>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</si>
  <si>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</si>
  <si>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</si>
  <si>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</si>
  <si>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</si>
  <si>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</si>
  <si>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</si>
  <si>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</si>
  <si>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</si>
  <si>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</si>
  <si>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</si>
  <si>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</si>
  <si>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</si>
  <si>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</si>
  <si>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</si>
  <si>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</si>
  <si>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</si>
  <si>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</si>
  <si>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</si>
  <si>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</si>
  <si>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</si>
  <si>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</si>
  <si>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</si>
  <si>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</si>
  <si>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</si>
  <si>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</si>
  <si>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</si>
  <si>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</si>
  <si>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</si>
  <si>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</si>
  <si>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</si>
  <si>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</si>
  <si>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</si>
  <si>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</si>
  <si>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</si>
  <si>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</si>
  <si>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</si>
  <si>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</si>
  <si>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</si>
  <si>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</si>
  <si>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</si>
  <si>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</si>
  <si>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</si>
  <si>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</si>
  <si>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</si>
  <si>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</si>
  <si>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</si>
  <si>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</si>
  <si>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</si>
  <si>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</si>
  <si>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</si>
  <si>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</si>
  <si>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</si>
  <si>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</si>
  <si>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</si>
  <si>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</si>
  <si>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</si>
  <si>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</si>
  <si>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</si>
  <si>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</si>
  <si>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</si>
  <si>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</si>
  <si>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</si>
  <si>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</si>
  <si>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</si>
  <si>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</si>
  <si>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</si>
  <si>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</si>
  <si>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</si>
  <si>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</si>
  <si>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</si>
  <si>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</si>
  <si>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</si>
  <si>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</si>
  <si>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</si>
  <si>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</si>
  <si>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</si>
  <si>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</si>
  <si>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</si>
  <si>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</si>
  <si>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</si>
  <si>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</si>
  <si>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</si>
  <si>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</si>
  <si>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</si>
  <si>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</si>
  <si>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</si>
  <si>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</si>
  <si>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</si>
  <si>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</si>
  <si>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</si>
  <si>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</si>
  <si>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</si>
  <si>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</si>
  <si>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</si>
  <si>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</si>
  <si>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</si>
  <si>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</si>
  <si>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</si>
  <si>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</si>
  <si>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</si>
  <si>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</si>
  <si>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</si>
  <si>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</si>
  <si>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</si>
  <si>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</si>
  <si>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</si>
  <si>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</si>
  <si>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</si>
  <si>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</si>
  <si>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</si>
  <si>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</si>
  <si>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</si>
  <si>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</si>
  <si>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</si>
  <si>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</si>
  <si>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</si>
  <si>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</si>
  <si>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</si>
  <si>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</si>
  <si>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</si>
  <si>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</si>
  <si>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</si>
  <si>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</si>
  <si>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</si>
  <si>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</si>
  <si>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</si>
  <si>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</si>
  <si>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</si>
  <si>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</si>
  <si>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</si>
  <si>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</si>
  <si>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</si>
  <si>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</si>
  <si>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</si>
  <si>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</si>
  <si>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</si>
  <si>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</si>
  <si>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</si>
  <si>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</si>
  <si>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</si>
  <si>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</si>
  <si>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</si>
  <si>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</si>
  <si>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</si>
  <si>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</si>
  <si>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</si>
  <si>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</si>
  <si>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</si>
  <si>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</si>
  <si>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</si>
  <si>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</si>
  <si>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</si>
  <si>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</si>
  <si>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</si>
  <si>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</si>
  <si>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</si>
  <si>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</si>
  <si>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</si>
  <si>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</si>
  <si>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</si>
  <si>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</si>
  <si>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</si>
  <si>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</si>
  <si>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</si>
  <si>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</si>
  <si>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</si>
  <si>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</si>
  <si>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</si>
  <si>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</si>
  <si>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</si>
  <si>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</si>
  <si>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</si>
  <si>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</si>
  <si>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</si>
  <si>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</si>
  <si>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</si>
  <si>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</si>
  <si>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</si>
  <si>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</si>
  <si>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</si>
  <si>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</si>
  <si>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</si>
  <si>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</si>
  <si>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</si>
  <si>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</si>
  <si>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</si>
  <si>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</si>
  <si>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</si>
  <si>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</si>
  <si>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</si>
  <si>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</si>
  <si>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</si>
  <si>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</si>
  <si>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</si>
  <si>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</si>
  <si>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</si>
  <si>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</si>
  <si>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</si>
  <si>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</si>
  <si>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</si>
  <si>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</si>
  <si>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</si>
  <si>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</si>
  <si>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</si>
  <si>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</si>
  <si>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</si>
  <si>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</si>
  <si>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</si>
  <si>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</si>
  <si>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</si>
  <si>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</si>
  <si>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</si>
  <si>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</si>
  <si>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</si>
  <si>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</si>
  <si>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</si>
  <si>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</si>
  <si>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</si>
  <si>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</si>
  <si>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</si>
  <si>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</si>
  <si>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</si>
  <si>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</si>
  <si>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</si>
  <si>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</si>
  <si>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</si>
  <si>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</si>
  <si>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</si>
  <si>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</si>
  <si>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</si>
  <si>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</si>
  <si>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</si>
  <si>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</si>
  <si>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</si>
  <si>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</si>
  <si>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</si>
  <si>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</si>
  <si>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</si>
  <si>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</si>
  <si>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</si>
  <si>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</si>
  <si>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</si>
  <si>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</si>
  <si>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</si>
  <si>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</si>
  <si>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</si>
  <si>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</si>
  <si>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</si>
  <si>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</si>
  <si>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</si>
  <si>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</si>
  <si>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</si>
  <si>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</si>
  <si>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</si>
  <si>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</si>
  <si>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</si>
  <si>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</si>
  <si>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</si>
  <si>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</si>
  <si>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</si>
  <si>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</si>
  <si>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</si>
  <si>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</si>
  <si>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</si>
  <si>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</si>
  <si>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</si>
  <si>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</si>
  <si>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</si>
  <si>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</si>
  <si>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</si>
  <si>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</si>
  <si>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</si>
  <si>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</si>
  <si>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</si>
  <si>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</si>
  <si>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</si>
  <si>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</si>
  <si>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</si>
  <si>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</si>
  <si>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</si>
  <si>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</si>
  <si>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</si>
  <si>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</si>
  <si>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</si>
  <si>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</si>
  <si>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</si>
  <si>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</si>
  <si>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</si>
  <si>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</si>
  <si>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</si>
  <si>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</si>
  <si>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</si>
  <si>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</si>
  <si>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</si>
  <si>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</si>
  <si>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</si>
  <si>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</si>
  <si>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</si>
  <si>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</si>
  <si>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</si>
  <si>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</si>
  <si>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</si>
  <si>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</si>
  <si>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</si>
  <si>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</si>
  <si>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</si>
  <si>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</si>
  <si>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</si>
  <si>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</si>
  <si>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</si>
  <si>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</si>
  <si>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</si>
  <si>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</si>
  <si>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</si>
  <si>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</si>
  <si>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</si>
  <si>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</si>
  <si>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</si>
  <si>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</si>
  <si>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</si>
  <si>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</si>
  <si>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</si>
  <si>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</si>
  <si>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</si>
  <si>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</si>
  <si>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</si>
  <si>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</si>
  <si>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</si>
  <si>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</si>
  <si>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</si>
  <si>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</si>
  <si>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</si>
  <si>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</si>
  <si>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</si>
  <si>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</si>
  <si>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</si>
  <si>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</si>
  <si>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</si>
  <si>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</si>
  <si>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</si>
  <si>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</si>
  <si>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</si>
  <si>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</si>
  <si>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</si>
  <si>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</si>
  <si>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</si>
  <si>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</si>
  <si>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</si>
  <si>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</si>
  <si>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</si>
  <si>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</si>
  <si>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</si>
  <si>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</si>
  <si>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</si>
  <si>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</si>
  <si>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</si>
  <si>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</si>
  <si>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</si>
  <si>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</si>
  <si>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</si>
  <si>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</si>
  <si>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</si>
  <si>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</si>
  <si>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</si>
  <si>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</si>
  <si>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</si>
  <si>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</si>
  <si>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</si>
  <si>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</si>
  <si>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</si>
  <si>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</si>
  <si>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</si>
  <si>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</si>
  <si>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</si>
  <si>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</si>
  <si>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</si>
  <si>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</si>
  <si>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</si>
  <si>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</si>
  <si>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</si>
  <si>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</si>
  <si>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</si>
  <si>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</si>
  <si>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</si>
  <si>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</si>
  <si>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</si>
  <si>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</si>
  <si>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</si>
  <si>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</si>
  <si>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</si>
  <si>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</si>
  <si>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</si>
  <si>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</si>
  <si>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</si>
  <si>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</si>
  <si>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</si>
  <si>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</si>
  <si>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</si>
  <si>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</si>
  <si>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</si>
  <si>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</si>
  <si>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</si>
  <si>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</si>
  <si>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</si>
  <si>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</si>
  <si>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</si>
  <si>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</si>
  <si>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</si>
  <si>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</si>
  <si>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</si>
  <si>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</si>
  <si>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</si>
  <si>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</si>
  <si>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</si>
  <si>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</si>
  <si>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</si>
  <si>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</si>
  <si>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</si>
  <si>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</si>
  <si>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</si>
  <si>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</si>
  <si>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</si>
  <si>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</si>
  <si>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</si>
  <si>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</si>
  <si>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</si>
  <si>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</si>
  <si>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</si>
  <si>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</si>
  <si>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</si>
  <si>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</si>
  <si>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</si>
  <si>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</si>
  <si>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</si>
  <si>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</si>
  <si>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</si>
  <si>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</si>
  <si>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</si>
  <si>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</si>
  <si>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</si>
  <si>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</si>
  <si>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</si>
  <si>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</si>
  <si>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</si>
  <si>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</si>
  <si>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</si>
  <si>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</si>
  <si>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</si>
  <si>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</si>
  <si>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</si>
  <si>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</si>
  <si>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</si>
  <si>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</si>
  <si>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</si>
  <si>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</si>
  <si>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</si>
  <si>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</si>
  <si>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</si>
  <si>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</si>
  <si>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</si>
  <si>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</si>
  <si>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</si>
  <si>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</si>
  <si>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</si>
  <si>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</si>
  <si>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</si>
  <si>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</si>
  <si>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</si>
  <si>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</si>
  <si>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</si>
  <si>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</si>
  <si>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</si>
  <si>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</si>
  <si>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</si>
  <si>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</si>
  <si>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</si>
  <si>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</si>
  <si>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</si>
  <si>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</si>
  <si>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</si>
  <si>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</si>
  <si>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</si>
  <si>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</si>
  <si>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</si>
  <si>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</si>
  <si>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</si>
  <si>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</si>
  <si>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</si>
  <si>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</si>
  <si>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</si>
  <si>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</si>
  <si>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</si>
  <si>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</si>
  <si>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</si>
  <si>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</si>
  <si>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</si>
  <si>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</si>
  <si>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</si>
  <si>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</si>
  <si>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</si>
  <si>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</si>
  <si>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</si>
  <si>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</si>
  <si>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</si>
  <si>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</si>
  <si>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</si>
  <si>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</si>
  <si>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</si>
  <si>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</si>
  <si>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</si>
  <si>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</si>
  <si>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</si>
  <si>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</si>
  <si>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</si>
  <si>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</si>
  <si>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</si>
  <si>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</si>
  <si>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</si>
  <si>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</si>
  <si>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</si>
  <si>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</si>
  <si>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</si>
  <si>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</si>
  <si>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</si>
  <si>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</si>
  <si>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</si>
  <si>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</si>
  <si>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</si>
  <si>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</si>
  <si>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</si>
  <si>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</si>
  <si>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</si>
  <si>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</si>
  <si>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</si>
  <si>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</si>
  <si>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</si>
  <si>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</si>
  <si>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</si>
  <si>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</si>
  <si>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</si>
  <si>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</si>
  <si>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</si>
  <si>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</si>
  <si>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</si>
  <si>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</si>
  <si>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</si>
  <si>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</si>
  <si>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</si>
  <si>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</si>
  <si>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</si>
  <si>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</si>
  <si>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</si>
  <si>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</si>
  <si>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</si>
  <si>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</si>
  <si>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</si>
  <si>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</si>
  <si>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</si>
  <si>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</si>
  <si>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</si>
  <si>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</si>
  <si>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</si>
  <si>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</si>
  <si>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</si>
  <si>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</si>
  <si>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</si>
  <si>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</si>
  <si>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</si>
  <si>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</si>
  <si>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</si>
  <si>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</si>
  <si>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</si>
  <si>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</si>
  <si>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</si>
  <si>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</si>
  <si>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</si>
  <si>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</si>
  <si>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</si>
  <si>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</si>
  <si>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</si>
  <si>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</si>
  <si>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</si>
  <si>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</si>
  <si>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</si>
  <si>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</si>
  <si>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</si>
  <si>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</si>
  <si>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</si>
  <si>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</si>
  <si>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</si>
  <si>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</si>
  <si>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</si>
  <si>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</si>
  <si>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</si>
  <si>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</si>
  <si>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</si>
  <si>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</si>
  <si>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</si>
  <si>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</si>
  <si>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</si>
  <si>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</si>
  <si>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</si>
  <si>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</si>
  <si>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</si>
  <si>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</si>
  <si>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</si>
  <si>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</si>
  <si>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</si>
  <si>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</si>
  <si>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</si>
  <si>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</si>
  <si>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</si>
  <si>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</si>
  <si>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</si>
  <si>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</si>
  <si>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</si>
  <si>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</si>
  <si>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</si>
  <si>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</si>
  <si>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</si>
  <si>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</si>
  <si>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</si>
  <si>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</si>
  <si>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</si>
  <si>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</si>
  <si>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</si>
  <si>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</si>
  <si>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</si>
  <si>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</si>
  <si>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</si>
  <si>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</si>
  <si>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</si>
  <si>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</si>
  <si>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</si>
  <si>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</si>
  <si>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</si>
  <si>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</si>
  <si>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</si>
  <si>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</si>
  <si>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</si>
  <si>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</si>
  <si>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</si>
  <si>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</si>
  <si>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</si>
  <si>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</si>
  <si>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</si>
  <si>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</si>
  <si>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</si>
  <si>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</si>
  <si>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</si>
  <si>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</si>
  <si>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</si>
  <si>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</si>
  <si>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</si>
  <si>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</si>
  <si>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</si>
  <si>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</si>
  <si>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</si>
  <si>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</si>
  <si>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</si>
  <si>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</si>
  <si>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</si>
  <si>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</si>
  <si>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</si>
  <si>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</si>
  <si>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</si>
  <si>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</si>
  <si>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</si>
  <si>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</si>
  <si>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</si>
  <si>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</si>
  <si>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</si>
  <si>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</si>
  <si>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</si>
  <si>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</si>
  <si>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</si>
  <si>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</si>
  <si>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</si>
  <si>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</si>
  <si>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</si>
  <si>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</si>
  <si>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</si>
  <si>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</si>
  <si>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</si>
  <si>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</si>
  <si>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</si>
  <si>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</si>
  <si>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</si>
  <si>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</si>
  <si>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</si>
  <si>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</si>
  <si>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</si>
  <si>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</si>
  <si>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</si>
  <si>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</si>
  <si>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</si>
  <si>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</si>
  <si>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</si>
  <si>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</si>
  <si>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</si>
  <si>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</si>
  <si>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</si>
  <si>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</si>
  <si>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</si>
  <si>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</si>
  <si>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</si>
  <si>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</si>
  <si>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</si>
  <si>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</si>
  <si>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</si>
  <si>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</si>
  <si>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</si>
  <si>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</si>
  <si>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</si>
  <si>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</si>
  <si>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</si>
  <si>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</si>
  <si>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</si>
  <si>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</si>
  <si>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</si>
  <si>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</si>
  <si>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</si>
  <si>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</si>
  <si>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</si>
  <si>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</si>
  <si>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</si>
  <si>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</si>
  <si>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</si>
  <si>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</si>
  <si>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</si>
  <si>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</si>
  <si>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</si>
  <si>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</si>
  <si>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</si>
  <si>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</si>
  <si>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</si>
  <si>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</si>
  <si>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</si>
  <si>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</si>
  <si>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</si>
  <si>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</si>
  <si>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</si>
  <si>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</si>
  <si>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</si>
  <si>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</si>
  <si>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</si>
  <si>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</si>
  <si>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</si>
  <si>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</si>
  <si>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</si>
  <si>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</si>
  <si>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</si>
  <si>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</si>
  <si>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</si>
  <si>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</si>
  <si>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</si>
  <si>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</si>
  <si>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</si>
  <si>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</si>
  <si>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</si>
  <si>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</si>
  <si>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</si>
  <si>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</si>
  <si>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</si>
  <si>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</si>
  <si>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</si>
  <si>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</si>
  <si>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</si>
  <si>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</si>
  <si>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</si>
  <si>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</si>
  <si>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</si>
  <si>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</si>
  <si>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</si>
  <si>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</si>
  <si>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</si>
  <si>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</si>
  <si>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</si>
  <si>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</si>
  <si>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</si>
  <si>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</si>
  <si>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</si>
  <si>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</si>
  <si>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</si>
  <si>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</si>
  <si>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</si>
  <si>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</si>
  <si>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</si>
  <si>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</si>
  <si>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</si>
  <si>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</si>
  <si>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</si>
  <si>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</si>
  <si>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</si>
  <si>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</si>
  <si>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</si>
  <si>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</si>
  <si>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</si>
  <si>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</si>
  <si>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</si>
  <si>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</si>
  <si>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</si>
  <si>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</si>
  <si>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</si>
  <si>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</si>
  <si>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</si>
  <si>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</si>
  <si>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</si>
  <si>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</si>
  <si>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</si>
  <si>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</si>
  <si>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</si>
  <si>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</si>
  <si>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</si>
  <si>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</si>
  <si>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</si>
  <si>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</si>
  <si>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</si>
  <si>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</si>
  <si>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</si>
  <si>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</si>
  <si>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</si>
  <si>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</si>
  <si>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</si>
  <si>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</si>
  <si>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</si>
  <si>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</si>
  <si>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</si>
  <si>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</si>
  <si>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</si>
  <si>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</si>
  <si>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</si>
  <si>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</si>
  <si>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</si>
  <si>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</si>
  <si>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</si>
  <si>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</si>
  <si>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</si>
  <si>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</si>
  <si>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</si>
  <si>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</si>
  <si>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</si>
  <si>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</si>
  <si>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</si>
  <si>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</si>
  <si>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</si>
  <si>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</si>
  <si>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</si>
  <si>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</si>
  <si>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</si>
  <si>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</si>
  <si>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</si>
  <si>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</si>
  <si>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</si>
  <si>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</si>
  <si>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</si>
  <si>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</si>
  <si>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</si>
  <si>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</si>
  <si>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</si>
  <si>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</si>
  <si>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</si>
  <si>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</si>
  <si>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</si>
  <si>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</si>
  <si>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</si>
  <si>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</si>
  <si>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</si>
  <si>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</si>
  <si>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</si>
  <si>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</si>
  <si>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</si>
  <si>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</si>
  <si>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</si>
  <si>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</si>
  <si>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</si>
  <si>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</si>
  <si>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</si>
  <si>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</si>
  <si>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</si>
  <si>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</si>
  <si>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</si>
  <si>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</si>
  <si>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</si>
  <si>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</si>
  <si>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</si>
  <si>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</si>
  <si>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</si>
  <si>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</si>
  <si>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</si>
  <si>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</si>
  <si>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</si>
  <si>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</si>
  <si>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</si>
  <si>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</si>
  <si>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</si>
  <si>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</si>
  <si>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</si>
  <si>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</si>
  <si>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</si>
  <si>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</si>
  <si>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</si>
  <si>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</si>
  <si>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</si>
  <si>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</si>
  <si>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</si>
  <si>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</si>
  <si>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</si>
  <si>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</si>
  <si>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</si>
  <si>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</si>
  <si>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</si>
  <si>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</si>
  <si>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</si>
  <si>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</si>
  <si>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</si>
  <si>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</si>
  <si>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</si>
  <si>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</si>
  <si>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</si>
  <si>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</si>
  <si>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</si>
  <si>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</si>
  <si>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</si>
  <si>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</si>
  <si>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</si>
  <si>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</si>
  <si>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</si>
  <si>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</si>
  <si>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</si>
  <si>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</si>
  <si>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</si>
  <si>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</si>
  <si>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</si>
  <si>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</si>
  <si>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</si>
  <si>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</si>
  <si>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</si>
  <si>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</si>
  <si>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</si>
  <si>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</si>
  <si>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</si>
  <si>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</si>
  <si>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</si>
  <si>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</si>
  <si>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</si>
  <si>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</si>
  <si>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</si>
  <si>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</si>
  <si>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</si>
  <si>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</si>
  <si>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</si>
  <si>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</si>
  <si>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</si>
  <si>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</si>
  <si>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</si>
  <si>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</si>
  <si>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</si>
  <si>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</si>
  <si>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</si>
  <si>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</si>
  <si>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</si>
  <si>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</si>
  <si>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</si>
  <si>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</si>
  <si>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</si>
  <si>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</si>
  <si>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</si>
  <si>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</si>
  <si>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</si>
  <si>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</si>
  <si>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</si>
  <si>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</si>
  <si>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</si>
  <si>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</si>
  <si>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</si>
  <si>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</si>
  <si>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</si>
  <si>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</si>
  <si>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</si>
  <si>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</si>
  <si>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</si>
  <si>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</si>
  <si>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</si>
  <si>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</si>
  <si>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</si>
  <si>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</si>
  <si>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</si>
  <si>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</si>
  <si>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</si>
  <si>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</si>
  <si>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</si>
  <si>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</si>
  <si>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</si>
  <si>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</si>
  <si>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</si>
  <si>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</si>
  <si>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</si>
  <si>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</si>
  <si>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</si>
  <si>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</si>
  <si>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</si>
  <si>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</si>
  <si>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</si>
  <si>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</si>
  <si>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</si>
  <si>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</si>
  <si>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</si>
  <si>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</si>
  <si>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</si>
  <si>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</si>
  <si>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</si>
  <si>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</si>
  <si>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</si>
  <si>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</si>
  <si>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</si>
  <si>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</si>
  <si>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</si>
  <si>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</si>
  <si>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</si>
  <si>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</si>
  <si>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</si>
  <si>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</si>
  <si>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</si>
  <si>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</si>
  <si>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</si>
  <si>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</si>
  <si>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</si>
  <si>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</si>
  <si>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</si>
  <si>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</si>
  <si>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</si>
  <si>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</si>
  <si>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</si>
  <si>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</si>
  <si>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</si>
  <si>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</si>
  <si>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</si>
  <si>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</si>
  <si>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</si>
  <si>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</si>
  <si>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</si>
  <si>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</si>
  <si>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</si>
  <si>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</si>
  <si>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</si>
  <si>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</si>
  <si>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</si>
  <si>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</si>
  <si>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</si>
  <si>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</si>
  <si>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</si>
  <si>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</si>
  <si>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</si>
  <si>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</si>
  <si>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</si>
  <si>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</si>
  <si>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</si>
  <si>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</si>
  <si>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</si>
  <si>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</si>
  <si>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</si>
  <si>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</si>
  <si>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</si>
  <si>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</si>
  <si>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</si>
  <si>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</si>
  <si>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</si>
  <si>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</si>
  <si>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</si>
  <si>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</si>
  <si>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</si>
  <si>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</si>
  <si>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</si>
  <si>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</si>
  <si>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</si>
  <si>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</si>
  <si>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</si>
  <si>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</si>
  <si>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</si>
  <si>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</si>
  <si>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</si>
  <si>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</si>
  <si>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</si>
  <si>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</si>
  <si>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</si>
  <si>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</si>
  <si>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</si>
  <si>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</si>
  <si>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</si>
  <si>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</si>
  <si>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</si>
  <si>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</si>
  <si>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</si>
  <si>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</si>
  <si>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</si>
  <si>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</si>
  <si>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</si>
  <si>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</si>
  <si>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</si>
  <si>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</si>
  <si>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</si>
  <si>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</si>
  <si>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</si>
  <si>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</si>
  <si>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</si>
  <si>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</si>
  <si>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</si>
  <si>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</si>
  <si>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</si>
  <si>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</si>
  <si>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</si>
  <si>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</si>
  <si>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</si>
  <si>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</si>
  <si>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</si>
  <si>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</si>
  <si>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</si>
  <si>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</si>
  <si>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</si>
  <si>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</si>
  <si>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</si>
  <si>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</si>
  <si>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</si>
  <si>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</si>
  <si>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</si>
  <si>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</si>
  <si>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</si>
  <si>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</si>
  <si>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</si>
  <si>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</si>
  <si>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</si>
  <si>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</si>
  <si>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</si>
  <si>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</si>
  <si>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</si>
  <si>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</si>
  <si>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</si>
  <si>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</si>
  <si>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</si>
  <si>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</si>
  <si>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</si>
  <si>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</si>
  <si>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</si>
  <si>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</si>
  <si>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</si>
  <si>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</si>
  <si>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</si>
  <si>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</si>
  <si>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</si>
  <si>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</si>
  <si>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</si>
  <si>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</si>
  <si>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</si>
  <si>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</si>
  <si>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</si>
  <si>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</si>
  <si>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</si>
  <si>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</si>
  <si>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</si>
  <si>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</si>
  <si>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</si>
  <si>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</si>
  <si>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</si>
  <si>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</si>
  <si>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</si>
  <si>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</si>
  <si>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</si>
  <si>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</si>
  <si>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</si>
  <si>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</si>
  <si>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</si>
  <si>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</si>
  <si>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</si>
  <si>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</si>
  <si>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</si>
  <si>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</si>
  <si>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</si>
  <si>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</si>
  <si>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</si>
  <si>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</si>
  <si>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</si>
  <si>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</si>
  <si>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</si>
  <si>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</si>
  <si>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</si>
  <si>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</si>
  <si>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</si>
  <si>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</si>
  <si>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</si>
  <si>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</si>
  <si>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</si>
  <si>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</si>
  <si>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</si>
  <si>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</si>
  <si>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</si>
  <si>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</si>
  <si>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</si>
  <si>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</si>
  <si>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</si>
  <si>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</si>
  <si>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</si>
  <si>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</si>
  <si>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</si>
  <si>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</si>
  <si>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</si>
  <si>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</si>
  <si>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</si>
  <si>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</si>
  <si>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</si>
  <si>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</si>
  <si>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</si>
  <si>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</si>
  <si>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</si>
  <si>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</si>
  <si>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</si>
  <si>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</si>
  <si>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</si>
  <si>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</si>
  <si>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</si>
  <si>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</si>
  <si>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</si>
  <si>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</si>
  <si>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</si>
  <si>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</si>
  <si>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</si>
  <si>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</si>
  <si>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</si>
  <si>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</si>
  <si>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</si>
  <si>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</si>
  <si>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</si>
  <si>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</si>
  <si>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</si>
  <si>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</si>
  <si>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</si>
  <si>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</si>
  <si>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</si>
  <si>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</si>
  <si>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</si>
  <si>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</si>
  <si>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</si>
  <si>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</si>
  <si>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</si>
  <si>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</si>
  <si>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</si>
  <si>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</si>
  <si>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</si>
  <si>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</si>
  <si>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</si>
  <si>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</si>
  <si>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</si>
  <si>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</si>
  <si>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</si>
  <si>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</si>
  <si>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</si>
  <si>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</si>
  <si>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</si>
  <si>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</si>
  <si>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</si>
  <si>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</si>
  <si>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</si>
  <si>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</si>
  <si>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</si>
  <si>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</si>
  <si>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</si>
  <si>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</si>
  <si>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</si>
  <si>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</si>
  <si>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</si>
  <si>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</si>
  <si>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</si>
  <si>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</si>
  <si>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</si>
  <si>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</si>
  <si>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</si>
  <si>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</si>
  <si>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</si>
  <si>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</si>
  <si>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</si>
  <si>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</si>
  <si>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</si>
  <si>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</si>
  <si>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</si>
  <si>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</si>
  <si>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</si>
  <si>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</si>
  <si>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</si>
  <si>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</si>
  <si>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</si>
  <si>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</si>
  <si>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</si>
  <si>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</si>
  <si>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</si>
  <si>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</si>
  <si>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</si>
  <si>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</si>
  <si>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</si>
  <si>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</si>
  <si>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</si>
  <si>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</si>
  <si>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</si>
  <si>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</si>
  <si>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</si>
  <si>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</si>
  <si>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</si>
  <si>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</si>
  <si>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</si>
  <si>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</si>
  <si>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</si>
  <si>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</si>
  <si>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</si>
  <si>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</si>
  <si>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</si>
  <si>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</si>
  <si>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</si>
  <si>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</si>
  <si>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</si>
  <si>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</si>
  <si>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</si>
  <si>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</si>
  <si>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</si>
  <si>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</si>
  <si>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</si>
  <si>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</si>
  <si>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</si>
  <si>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</si>
  <si>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</si>
  <si>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</si>
  <si>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</si>
  <si>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</si>
  <si>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</si>
  <si>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</si>
  <si>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</si>
  <si>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</si>
  <si>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</si>
  <si>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</si>
  <si>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</si>
  <si>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</si>
  <si>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</si>
  <si>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</si>
  <si>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</si>
  <si>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</si>
  <si>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</si>
  <si>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</si>
  <si>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</si>
  <si>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</si>
  <si>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</si>
  <si>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</si>
  <si>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</si>
  <si>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</si>
  <si>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</si>
  <si>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</si>
  <si>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</si>
  <si>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</si>
  <si>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</si>
  <si>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</si>
  <si>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</si>
  <si>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</si>
  <si>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</si>
  <si>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</si>
  <si>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</si>
  <si>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</si>
  <si>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</si>
  <si>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</si>
  <si>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</si>
  <si>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</si>
  <si>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</si>
  <si>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</si>
  <si>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</si>
  <si>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</si>
  <si>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</si>
  <si>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</si>
  <si>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</si>
  <si>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</si>
  <si>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</si>
  <si>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</si>
  <si>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</si>
  <si>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</si>
  <si>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</si>
  <si>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</si>
  <si>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</si>
  <si>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</si>
  <si>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</si>
  <si>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</si>
  <si>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</si>
  <si>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</si>
  <si>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</si>
  <si>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</si>
  <si>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</si>
  <si>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</si>
  <si>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</si>
  <si>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</si>
  <si>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</si>
  <si>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</si>
  <si>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</si>
  <si>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</si>
  <si>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</si>
  <si>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</si>
  <si>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</si>
  <si>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</si>
  <si>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</si>
  <si>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</si>
  <si>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</si>
  <si>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</si>
  <si>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</si>
  <si>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</si>
  <si>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</si>
  <si>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</si>
  <si>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</si>
  <si>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</si>
  <si>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</si>
  <si>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</si>
  <si>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</si>
  <si>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</si>
  <si>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</si>
  <si>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</si>
  <si>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</si>
  <si>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</si>
  <si>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</si>
  <si>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</si>
  <si>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</si>
  <si>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</si>
  <si>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</si>
  <si>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</si>
  <si>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</si>
  <si>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</si>
  <si>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</si>
  <si>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</si>
  <si>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</si>
  <si>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</si>
  <si>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</si>
  <si>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</si>
  <si>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</si>
  <si>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</si>
  <si>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</si>
  <si>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</si>
  <si>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</si>
  <si>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</si>
  <si>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</si>
  <si>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</si>
  <si>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</si>
  <si>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</si>
  <si>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</si>
  <si>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</si>
  <si>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</si>
  <si>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</si>
  <si>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</si>
  <si>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</si>
  <si>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</si>
  <si>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</si>
  <si>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</si>
  <si>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</si>
  <si>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</si>
  <si>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</si>
  <si>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</si>
  <si>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</si>
  <si>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</si>
  <si>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</si>
  <si>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</si>
  <si>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</si>
  <si>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</si>
  <si>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</si>
  <si>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</si>
  <si>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</si>
  <si>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</si>
  <si>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</si>
  <si>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</si>
  <si>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</si>
  <si>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</si>
  <si>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</si>
  <si>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</si>
  <si>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</si>
  <si>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</si>
  <si>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</si>
  <si>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</si>
  <si>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</si>
  <si>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</si>
  <si>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</si>
  <si>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</si>
  <si>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</si>
  <si>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</si>
  <si>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</si>
  <si>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</si>
  <si>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</si>
  <si>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</si>
  <si>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</si>
  <si>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</si>
  <si>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</si>
  <si>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</si>
  <si>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</si>
  <si>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</si>
  <si>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</si>
  <si>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</si>
  <si>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</si>
  <si>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</si>
  <si>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</si>
  <si>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</si>
  <si>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</si>
  <si>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</si>
  <si>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</si>
  <si>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</si>
  <si>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</si>
  <si>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</si>
  <si>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</si>
  <si>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</si>
  <si>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</si>
  <si>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</si>
  <si>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</si>
  <si>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</si>
  <si>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</si>
  <si>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</si>
  <si>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</si>
  <si>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</si>
  <si>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</si>
  <si>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</si>
  <si>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</si>
  <si>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</si>
  <si>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</si>
  <si>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</si>
  <si>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</si>
  <si>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</si>
  <si>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</si>
  <si>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</si>
  <si>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</si>
  <si>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</si>
  <si>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</si>
  <si>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</si>
  <si>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</si>
  <si>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</si>
  <si>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</si>
  <si>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</si>
  <si>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</si>
  <si>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</si>
  <si>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</si>
  <si>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</si>
  <si>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</si>
  <si>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</si>
  <si>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</si>
  <si>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</si>
  <si>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</si>
  <si>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</si>
  <si>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</si>
  <si>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</si>
  <si>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</si>
  <si>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</si>
  <si>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</si>
  <si>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</si>
  <si>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</si>
  <si>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</si>
  <si>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</si>
  <si>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</si>
  <si>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</si>
  <si>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</si>
  <si>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</si>
  <si>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</si>
  <si>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</si>
  <si>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</si>
  <si>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</si>
  <si>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</si>
  <si>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</si>
  <si>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</si>
  <si>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</si>
  <si>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</si>
  <si>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</si>
  <si>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</si>
  <si>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</si>
  <si>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</si>
  <si>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</si>
  <si>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</si>
  <si>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</si>
  <si>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</si>
  <si>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</si>
  <si>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</si>
  <si>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</si>
  <si>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</si>
  <si>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</si>
  <si>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</si>
  <si>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</si>
  <si>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</si>
  <si>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</si>
  <si>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</si>
  <si>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</si>
  <si>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</si>
  <si>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</si>
  <si>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</si>
  <si>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</si>
  <si>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</si>
  <si>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</si>
  <si>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</si>
  <si>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</si>
  <si>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</si>
  <si>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</si>
  <si>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</si>
  <si>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</si>
  <si>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</si>
  <si>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</si>
  <si>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</si>
  <si>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</si>
  <si>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</si>
  <si>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</si>
  <si>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</si>
  <si>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</si>
  <si>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</si>
  <si>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</si>
  <si>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</si>
  <si>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</si>
  <si>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</si>
  <si>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</si>
  <si>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</si>
  <si>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</si>
  <si>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</si>
  <si>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</si>
  <si>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</si>
  <si>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</si>
  <si>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</si>
  <si>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</si>
  <si>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</si>
  <si>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</si>
  <si>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</si>
  <si>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</si>
  <si>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</si>
  <si>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</si>
  <si>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</si>
  <si>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</si>
  <si>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</si>
  <si>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</si>
  <si>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</si>
  <si>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</si>
  <si>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</si>
  <si>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</si>
  <si>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</si>
  <si>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</si>
  <si>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</si>
  <si>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</si>
  <si>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</si>
  <si>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</si>
  <si>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</si>
  <si>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</si>
  <si>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</si>
  <si>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</si>
  <si>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</si>
  <si>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</si>
  <si>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</si>
  <si>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</si>
  <si>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</si>
  <si>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</si>
  <si>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</si>
  <si>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</si>
  <si>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</si>
  <si>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</si>
  <si>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</si>
  <si>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</si>
  <si>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</si>
  <si>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</si>
  <si>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</si>
  <si>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</si>
  <si>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</si>
  <si>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</si>
  <si>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</si>
  <si>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</si>
  <si>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</si>
  <si>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</si>
  <si>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</si>
  <si>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</si>
  <si>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</si>
  <si>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</si>
  <si>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</si>
  <si>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</si>
  <si>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</si>
  <si>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</si>
  <si>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</si>
  <si>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</si>
  <si>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</si>
  <si>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</si>
  <si>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</si>
  <si>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</si>
  <si>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</si>
  <si>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</si>
  <si>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</si>
  <si>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</si>
  <si>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</si>
  <si>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</si>
  <si>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</si>
  <si>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</si>
  <si>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</si>
  <si>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</si>
  <si>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</si>
  <si>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</si>
  <si>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</si>
  <si>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</si>
  <si>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</si>
  <si>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</si>
  <si>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</si>
  <si>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</si>
  <si>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</si>
  <si>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</si>
  <si>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</si>
  <si>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</si>
  <si>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</si>
  <si>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</si>
  <si>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</si>
  <si>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</si>
  <si>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</si>
  <si>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</si>
  <si>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</si>
  <si>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</si>
  <si>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</si>
  <si>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</si>
  <si>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</si>
  <si>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</si>
  <si>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</si>
  <si>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</si>
  <si>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</si>
  <si>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</si>
  <si>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</si>
  <si>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</si>
  <si>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</si>
  <si>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</si>
  <si>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</si>
  <si>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</si>
  <si>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</si>
  <si>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</si>
  <si>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</si>
  <si>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</si>
  <si>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</si>
  <si>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</si>
  <si>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</si>
  <si>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</si>
  <si>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</si>
  <si>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</si>
  <si>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</si>
  <si>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</si>
  <si>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</si>
  <si>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</si>
  <si>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</si>
  <si>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</si>
  <si>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</si>
  <si>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</si>
  <si>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</si>
  <si>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</si>
  <si>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</si>
  <si>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</si>
  <si>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</si>
  <si>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</si>
  <si>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</si>
  <si>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</si>
  <si>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</si>
  <si>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</si>
  <si>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</si>
  <si>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</si>
  <si>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</si>
  <si>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</si>
  <si>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</si>
  <si>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</si>
  <si>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</si>
  <si>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</si>
  <si>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</si>
  <si>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</si>
  <si>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</si>
  <si>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</si>
  <si>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</si>
  <si>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</si>
  <si>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</si>
  <si>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</si>
  <si>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</si>
  <si>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</si>
  <si>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</si>
  <si>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</si>
  <si>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</si>
  <si>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</si>
  <si>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</si>
  <si>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</si>
  <si>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</si>
  <si>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</si>
  <si>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</si>
  <si>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</si>
  <si>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</si>
  <si>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</si>
  <si>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</si>
  <si>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</si>
  <si>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</si>
  <si>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</si>
  <si>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</si>
  <si>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</si>
  <si>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</si>
  <si>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</si>
  <si>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</si>
  <si>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</si>
  <si>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</si>
  <si>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</si>
  <si>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</si>
  <si>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</si>
  <si>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</si>
  <si>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</si>
  <si>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</si>
  <si>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</si>
  <si>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</si>
  <si>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</si>
  <si>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</si>
  <si>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</si>
  <si>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</si>
  <si>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</si>
  <si>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</si>
  <si>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</si>
  <si>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</si>
  <si>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</si>
  <si>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</si>
  <si>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</si>
  <si>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</si>
  <si>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</si>
  <si>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</si>
  <si>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</si>
  <si>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</si>
  <si>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</si>
  <si>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</si>
  <si>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</si>
  <si>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</si>
  <si>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</si>
  <si>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</si>
  <si>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</si>
  <si>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</si>
  <si>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</si>
  <si>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</si>
  <si>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</si>
  <si>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</si>
  <si>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</si>
  <si>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</si>
  <si>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</si>
  <si>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</si>
  <si>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</si>
  <si>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</si>
  <si>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</si>
  <si>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</si>
  <si>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</si>
  <si>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</si>
  <si>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</si>
  <si>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</si>
  <si>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</si>
  <si>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</si>
  <si>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</si>
  <si>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</si>
  <si>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</si>
  <si>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</si>
  <si>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</si>
  <si>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</si>
  <si>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</si>
  <si>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</si>
  <si>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</si>
  <si>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</si>
  <si>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</si>
  <si>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</si>
  <si>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</si>
  <si>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</si>
  <si>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</si>
  <si>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</si>
  <si>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</si>
  <si>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</si>
  <si>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</si>
  <si>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</si>
  <si>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</si>
  <si>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</si>
  <si>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</si>
  <si>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</si>
  <si>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</si>
  <si>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</si>
  <si>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</si>
  <si>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</si>
  <si>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</si>
  <si>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</si>
  <si>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</si>
  <si>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</si>
  <si>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</si>
  <si>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</si>
  <si>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</si>
  <si>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</si>
  <si>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</si>
  <si>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</si>
  <si>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</si>
  <si>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</si>
  <si>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</si>
  <si>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</si>
  <si>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</si>
  <si>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</si>
  <si>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</si>
  <si>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</si>
  <si>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</si>
  <si>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</si>
  <si>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</si>
  <si>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</si>
  <si>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</si>
  <si>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</si>
  <si>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</si>
  <si>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</si>
  <si>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</si>
  <si>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</si>
  <si>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</si>
  <si>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</si>
  <si>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</si>
  <si>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</si>
  <si>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</si>
  <si>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</si>
  <si>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</si>
  <si>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</si>
  <si>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</si>
  <si>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</si>
  <si>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</si>
  <si>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</si>
  <si>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</si>
  <si>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</si>
  <si>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</si>
  <si>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</si>
  <si>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</si>
  <si>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</si>
  <si>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</si>
  <si>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</si>
  <si>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</si>
  <si>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</si>
  <si>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</si>
  <si>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</si>
  <si>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</si>
  <si>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</si>
  <si>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</si>
  <si>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</si>
  <si>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</si>
  <si>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</si>
  <si>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</si>
  <si>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</si>
  <si>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</si>
  <si>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</si>
  <si>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</si>
  <si>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</si>
  <si>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</si>
  <si>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</si>
  <si>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</si>
  <si>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</si>
  <si>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</si>
  <si>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</si>
  <si>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</si>
  <si>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</si>
  <si>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</si>
  <si>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</si>
  <si>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</si>
  <si>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</si>
  <si>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</si>
  <si>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</si>
  <si>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</si>
  <si>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</si>
  <si>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</si>
  <si>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</si>
  <si>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</si>
  <si>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</si>
  <si>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</si>
  <si>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</si>
  <si>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</si>
  <si>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</si>
  <si>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</si>
  <si>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</si>
  <si>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</si>
  <si>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</si>
  <si>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</si>
  <si>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</si>
  <si>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</si>
  <si>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</si>
  <si>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</si>
  <si>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</si>
  <si>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</si>
  <si>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</si>
  <si>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</si>
  <si>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</si>
  <si>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</si>
  <si>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</si>
  <si>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</si>
  <si>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</si>
  <si>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</si>
  <si>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</si>
  <si>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</si>
  <si>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</si>
  <si>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</si>
  <si>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</si>
  <si>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</si>
  <si>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</si>
  <si>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</si>
  <si>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</si>
  <si>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</si>
  <si>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</si>
  <si>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</si>
  <si>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</si>
  <si>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</si>
  <si>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</si>
  <si>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</si>
  <si>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</si>
  <si>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</si>
  <si>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</si>
  <si>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</si>
  <si>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</si>
  <si>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</si>
  <si>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</si>
  <si>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</si>
  <si>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</si>
  <si>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</si>
  <si>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</si>
  <si>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</si>
  <si>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</si>
  <si>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</si>
  <si>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</si>
  <si>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</si>
  <si>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</si>
  <si>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</si>
  <si>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</si>
  <si>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</si>
  <si>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</si>
  <si>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</si>
  <si>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</si>
  <si>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</si>
  <si>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</si>
  <si>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</si>
  <si>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</si>
  <si>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</si>
  <si>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</si>
  <si>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</si>
  <si>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</si>
  <si>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</si>
  <si>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</si>
  <si>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</si>
  <si>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</si>
  <si>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</si>
  <si>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</si>
  <si>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</si>
  <si>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</si>
  <si>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</si>
  <si>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</si>
  <si>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</si>
  <si>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</si>
  <si>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</si>
  <si>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</si>
  <si>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</si>
  <si>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</si>
  <si>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</si>
  <si>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</si>
  <si>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</si>
  <si>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</si>
  <si>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</si>
  <si>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</si>
  <si>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</si>
  <si>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</si>
  <si>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</si>
  <si>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</si>
  <si>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</si>
  <si>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</si>
  <si>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</si>
  <si>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</si>
  <si>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</si>
  <si>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</si>
  <si>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</si>
  <si>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</si>
  <si>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</si>
  <si>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</si>
  <si>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</si>
  <si>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</si>
  <si>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</si>
  <si>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</si>
  <si>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</si>
  <si>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</si>
  <si>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</si>
  <si>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</si>
  <si>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</si>
  <si>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</si>
  <si>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</si>
  <si>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</si>
  <si>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</si>
  <si>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</si>
  <si>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</si>
  <si>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</si>
  <si>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</si>
  <si>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</si>
  <si>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</si>
  <si>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</si>
  <si>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</si>
  <si>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</si>
  <si>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</si>
  <si>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</si>
  <si>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</si>
  <si>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</si>
  <si>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</si>
  <si>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</si>
  <si>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</si>
  <si>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</si>
  <si>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</si>
  <si>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</si>
  <si>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</si>
  <si>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</si>
  <si>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</si>
  <si>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</si>
  <si>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</si>
  <si>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</si>
  <si>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</si>
  <si>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</si>
  <si>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</si>
  <si>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</si>
  <si>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</si>
  <si>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</si>
  <si>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</si>
  <si>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</si>
  <si>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</si>
  <si>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</si>
  <si>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</si>
  <si>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</si>
  <si>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</si>
  <si>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</si>
  <si>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</si>
  <si>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</si>
  <si>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</si>
  <si>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</si>
  <si>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</si>
  <si>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</si>
  <si>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</si>
  <si>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</si>
  <si>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</si>
  <si>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</si>
  <si>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</si>
  <si>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</si>
  <si>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</si>
  <si>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</si>
  <si>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</si>
  <si>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</si>
  <si>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</si>
  <si>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</si>
  <si>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</si>
  <si>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</si>
  <si>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</si>
  <si>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</si>
  <si>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</si>
  <si>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</si>
  <si>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</si>
  <si>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</si>
  <si>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</si>
  <si>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</si>
  <si>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</si>
  <si>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</si>
  <si>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</si>
  <si>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</si>
  <si>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</si>
  <si>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</si>
  <si>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</si>
  <si>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</si>
  <si>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</si>
  <si>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</si>
  <si>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</si>
  <si>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</si>
  <si>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</si>
  <si>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</si>
  <si>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</si>
  <si>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</si>
  <si>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</si>
  <si>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</si>
  <si>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</si>
  <si>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</si>
  <si>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</si>
  <si>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</si>
  <si>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</si>
  <si>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</si>
  <si>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</si>
  <si>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</si>
  <si>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</si>
  <si>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</si>
  <si>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</si>
  <si>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</si>
  <si>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</si>
  <si>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</si>
  <si>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</si>
  <si>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</si>
  <si>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</si>
  <si>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</si>
  <si>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</si>
  <si>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</si>
  <si>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</si>
  <si>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</si>
  <si>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</si>
  <si>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</si>
  <si>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</si>
  <si>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</si>
  <si>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</si>
  <si>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</si>
  <si>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</si>
  <si>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</si>
  <si>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</si>
  <si>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</si>
  <si>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</si>
  <si>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</si>
  <si>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</si>
  <si>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</si>
  <si>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</si>
  <si>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</si>
  <si>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</si>
  <si>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</si>
  <si>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</si>
  <si>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</si>
  <si>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</si>
  <si>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</si>
  <si>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</si>
  <si>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</si>
  <si>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</si>
  <si>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</si>
  <si>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</si>
  <si>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</si>
  <si>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</si>
  <si>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</si>
  <si>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</si>
  <si>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</si>
  <si>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</si>
  <si>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</si>
  <si>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</si>
  <si>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</si>
  <si>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</si>
  <si>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</si>
  <si>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</si>
  <si>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</si>
  <si>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</si>
  <si>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</si>
  <si>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</si>
  <si>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</si>
  <si>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</si>
  <si>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</si>
  <si>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</si>
  <si>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</si>
  <si>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</si>
  <si>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</si>
  <si>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</si>
  <si>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</si>
  <si>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</si>
  <si>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</si>
  <si>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</si>
  <si>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</si>
  <si>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</si>
  <si>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</si>
  <si>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</si>
  <si>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</si>
  <si>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</si>
  <si>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</si>
  <si>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</si>
  <si>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</si>
  <si>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</si>
  <si>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</si>
  <si>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</si>
  <si>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</si>
  <si>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</si>
  <si>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</si>
  <si>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</si>
  <si>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</si>
  <si>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</si>
  <si>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</si>
  <si>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</si>
  <si>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</si>
  <si>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</si>
  <si>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</si>
  <si>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</si>
  <si>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</si>
  <si>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</si>
  <si>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</si>
  <si>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</si>
  <si>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</si>
  <si>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</si>
  <si>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</si>
  <si>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</si>
  <si>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</si>
  <si>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</si>
  <si>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</si>
  <si>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</si>
  <si>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</si>
  <si>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</si>
  <si>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</si>
  <si>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</si>
  <si>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</si>
  <si>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</si>
  <si>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</si>
  <si>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</si>
  <si>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</si>
  <si>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</si>
  <si>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</si>
  <si>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</si>
  <si>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</si>
  <si>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</si>
  <si>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</si>
  <si>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</si>
  <si>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</si>
  <si>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</si>
  <si>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</si>
  <si>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</si>
  <si>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</si>
  <si>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</si>
  <si>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</si>
  <si>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</si>
  <si>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</si>
  <si>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</si>
  <si>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</si>
  <si>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</si>
  <si>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</si>
  <si>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</si>
  <si>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</si>
  <si>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</si>
  <si>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</si>
  <si>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</si>
  <si>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</si>
  <si>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</si>
  <si>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</si>
  <si>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</si>
  <si>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</si>
  <si>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</si>
  <si>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</si>
  <si>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</si>
  <si>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</si>
  <si>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</si>
  <si>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</si>
  <si>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</si>
  <si>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</si>
  <si>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</si>
  <si>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</si>
  <si>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</si>
  <si>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</si>
  <si>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</si>
  <si>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</si>
  <si>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</si>
  <si>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</si>
  <si>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</si>
  <si>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</si>
  <si>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</si>
  <si>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</si>
  <si>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</si>
  <si>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</si>
  <si>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</si>
  <si>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</si>
  <si>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</si>
  <si>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</si>
  <si>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</si>
  <si>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</si>
  <si>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</si>
  <si>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</si>
  <si>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</si>
  <si>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</si>
  <si>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</si>
  <si>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</si>
  <si>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</si>
  <si>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</si>
  <si>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</si>
  <si>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</si>
  <si>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</si>
  <si>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</si>
  <si>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</si>
  <si>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</si>
  <si>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</si>
  <si>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</si>
  <si>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</si>
  <si>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</si>
  <si>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</si>
  <si>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</si>
  <si>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</si>
  <si>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</si>
  <si>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</si>
  <si>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</si>
  <si>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</si>
  <si>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</si>
  <si>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</si>
  <si>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</si>
  <si>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</si>
  <si>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</si>
  <si>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</si>
  <si>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</si>
  <si>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</si>
  <si>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</si>
  <si>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</si>
  <si>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</si>
  <si>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</si>
  <si>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</si>
  <si>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</si>
  <si>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</si>
  <si>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</si>
  <si>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</si>
  <si>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</si>
  <si>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</si>
  <si>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</si>
  <si>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</si>
  <si>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</si>
  <si>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</si>
  <si>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</si>
  <si>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</si>
  <si>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</si>
  <si>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</si>
  <si>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</si>
  <si>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</si>
  <si>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</si>
  <si>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</si>
  <si>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</si>
  <si>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</si>
  <si>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</si>
  <si>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</si>
  <si>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</si>
  <si>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</si>
  <si>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</si>
  <si>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</si>
  <si>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</si>
  <si>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</si>
  <si>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</si>
  <si>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</si>
  <si>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</si>
  <si>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</si>
  <si>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</si>
  <si>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</si>
  <si>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</si>
  <si>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</si>
  <si>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</si>
  <si>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</si>
  <si>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</si>
  <si>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</si>
  <si>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</si>
  <si>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</si>
  <si>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</si>
  <si>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</si>
  <si>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</si>
  <si>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</si>
  <si>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</si>
  <si>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</si>
  <si>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</si>
  <si>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</si>
  <si>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</si>
  <si>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</si>
  <si>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</si>
  <si>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</si>
  <si>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</si>
  <si>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</si>
  <si>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</si>
  <si>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</si>
  <si>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</si>
  <si>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</si>
  <si>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</si>
  <si>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</si>
  <si>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</si>
  <si>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</si>
  <si>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</si>
  <si>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</si>
  <si>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</si>
  <si>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</si>
  <si>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</si>
  <si>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</si>
  <si>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</si>
  <si>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</si>
  <si>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</si>
  <si>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</si>
  <si>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</si>
  <si>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</si>
  <si>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</si>
  <si>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</si>
  <si>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</si>
  <si>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</si>
  <si>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</si>
  <si>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</si>
  <si>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</si>
  <si>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</si>
  <si>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</si>
  <si>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</si>
  <si>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</si>
  <si>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</si>
  <si>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</si>
  <si>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</si>
  <si>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</si>
  <si>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</si>
  <si>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</si>
  <si>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</si>
  <si>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</si>
  <si>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</si>
  <si>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</si>
  <si>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</si>
  <si>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</si>
  <si>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</si>
  <si>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</si>
  <si>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</si>
  <si>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</si>
  <si>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</si>
  <si>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</si>
  <si>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</si>
  <si>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</si>
  <si>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</si>
  <si>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</si>
  <si>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</si>
  <si>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</si>
  <si>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</si>
  <si>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</si>
  <si>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</si>
  <si>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</si>
  <si>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</si>
  <si>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</si>
  <si>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</si>
  <si>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</si>
  <si>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</si>
  <si>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</si>
  <si>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</si>
  <si>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</si>
  <si>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</si>
  <si>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</si>
  <si>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</si>
  <si>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</si>
  <si>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</si>
  <si>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</si>
  <si>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</si>
  <si>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</si>
  <si>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</si>
  <si>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</si>
  <si>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</si>
  <si>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</si>
  <si>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</si>
  <si>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</si>
  <si>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</si>
  <si>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</si>
  <si>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</si>
  <si>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</si>
  <si>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</si>
  <si>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</si>
  <si>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</si>
  <si>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</si>
  <si>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</si>
  <si>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</si>
  <si>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</si>
  <si>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</si>
  <si>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</si>
  <si>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</si>
  <si>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</si>
  <si>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</si>
  <si>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</si>
  <si>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</si>
  <si>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</si>
  <si>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</si>
  <si>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</si>
  <si>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</si>
  <si>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</si>
  <si>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</si>
  <si>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</si>
  <si>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</si>
  <si>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</si>
  <si>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</si>
  <si>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</si>
  <si>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</si>
  <si>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</si>
  <si>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</si>
  <si>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</si>
  <si>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</si>
  <si>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</si>
  <si>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</si>
  <si>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</si>
  <si>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</si>
  <si>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</si>
  <si>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</si>
  <si>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</si>
  <si>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</si>
  <si>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</si>
  <si>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</si>
  <si>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</si>
  <si>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</si>
  <si>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</si>
  <si>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</si>
  <si>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</si>
  <si>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</si>
  <si>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</si>
  <si>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</si>
  <si>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</si>
  <si>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</si>
  <si>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</si>
  <si>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</si>
  <si>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</si>
  <si>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</si>
  <si>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</si>
  <si>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</si>
  <si>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</si>
  <si>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</si>
  <si>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</si>
  <si>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</si>
  <si>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</si>
  <si>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</si>
  <si>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</si>
  <si>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</si>
  <si>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</si>
  <si>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</si>
  <si>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</si>
  <si>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</si>
  <si>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</si>
  <si>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</si>
  <si>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</si>
  <si>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</si>
  <si>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</si>
  <si>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</si>
  <si>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</si>
  <si>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</si>
  <si>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</si>
  <si>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</si>
  <si>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</si>
  <si>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</si>
  <si>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</si>
  <si>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</si>
  <si>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</si>
  <si>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</si>
  <si>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</si>
  <si>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</si>
  <si>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</si>
  <si>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</si>
  <si>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</si>
  <si>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</si>
  <si>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</si>
  <si>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</si>
  <si>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</si>
  <si>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</si>
  <si>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</si>
  <si>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</si>
  <si>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</si>
  <si>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</si>
  <si>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</si>
  <si>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</si>
  <si>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</si>
  <si>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</si>
  <si>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</si>
  <si>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</si>
  <si>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</si>
  <si>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</si>
  <si>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</si>
  <si>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</si>
  <si>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</si>
  <si>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</si>
  <si>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</si>
  <si>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</si>
  <si>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</si>
  <si>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</si>
  <si>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</si>
  <si>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</si>
  <si>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</si>
  <si>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</si>
  <si>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</si>
  <si>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</si>
  <si>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</si>
  <si>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</si>
  <si>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</si>
  <si>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</si>
  <si>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</si>
  <si>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</si>
  <si>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</si>
  <si>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</si>
  <si>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</si>
  <si>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</si>
  <si>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</si>
  <si>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</si>
  <si>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</si>
  <si>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</si>
  <si>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</si>
  <si>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</si>
  <si>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</si>
  <si>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</si>
  <si>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</si>
  <si>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</si>
  <si>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</si>
  <si>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</si>
  <si>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</si>
  <si>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</si>
  <si>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</si>
  <si>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</si>
  <si>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</si>
  <si>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</si>
  <si>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</si>
  <si>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</si>
  <si>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</si>
  <si>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</si>
  <si>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</si>
  <si>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</si>
  <si>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</si>
  <si>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</si>
  <si>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</si>
  <si>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</si>
  <si>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</si>
  <si>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</si>
  <si>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</si>
  <si>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</si>
  <si>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</si>
  <si>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</si>
  <si>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</si>
  <si>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</si>
  <si>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</si>
  <si>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</si>
  <si>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</si>
  <si>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</si>
  <si>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</si>
  <si>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</si>
  <si>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</si>
  <si>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</si>
  <si>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</si>
  <si>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</si>
  <si>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</si>
  <si>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</si>
  <si>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</si>
  <si>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</si>
  <si>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</si>
  <si>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</si>
  <si>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</si>
  <si>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</si>
  <si>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</si>
  <si>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</si>
  <si>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</si>
  <si>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</si>
  <si>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</si>
  <si>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</si>
  <si>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</si>
  <si>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</si>
  <si>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</si>
  <si>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</si>
  <si>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</si>
  <si>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</si>
  <si>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</si>
  <si>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</si>
  <si>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</si>
  <si>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</si>
  <si>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</si>
  <si>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</si>
  <si>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</si>
  <si>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</si>
  <si>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</si>
  <si>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</si>
  <si>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</si>
  <si>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</si>
  <si>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</si>
  <si>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</si>
  <si>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</si>
  <si>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</si>
  <si>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</si>
  <si>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</si>
  <si>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</si>
  <si>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</si>
  <si>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</si>
  <si>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</si>
  <si>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</si>
  <si>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</si>
  <si>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</si>
  <si>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</si>
  <si>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</si>
  <si>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</si>
  <si>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</si>
  <si>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</si>
  <si>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</si>
  <si>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</si>
  <si>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</si>
  <si>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</si>
  <si>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</si>
  <si>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</si>
  <si>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</si>
  <si>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</si>
  <si>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</si>
  <si>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</si>
  <si>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</si>
  <si>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</si>
  <si>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</si>
  <si>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</si>
  <si>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</si>
  <si>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</si>
  <si>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</si>
  <si>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</si>
  <si>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</si>
  <si>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</si>
  <si>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</si>
  <si>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</si>
  <si>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</si>
  <si>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</si>
  <si>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</si>
  <si>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</si>
  <si>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</si>
  <si>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</si>
  <si>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</si>
  <si>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</si>
  <si>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</si>
  <si>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</si>
  <si>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</si>
  <si>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</si>
  <si>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</si>
  <si>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</si>
  <si>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</si>
  <si>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</si>
  <si>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</si>
  <si>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</si>
  <si>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</si>
  <si>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</si>
  <si>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</si>
  <si>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</si>
  <si>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</si>
  <si>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</si>
  <si>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</si>
  <si>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</si>
  <si>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</si>
  <si>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</si>
  <si>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</si>
  <si>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</si>
  <si>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</si>
  <si>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</si>
  <si>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</si>
  <si>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</si>
  <si>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</si>
  <si>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</si>
  <si>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</si>
  <si>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</si>
  <si>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</si>
  <si>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</si>
  <si>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</si>
  <si>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</si>
  <si>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</si>
  <si>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</si>
  <si>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</si>
  <si>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</si>
  <si>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</si>
  <si>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</si>
  <si>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</si>
  <si>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</si>
  <si>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</si>
  <si>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</si>
  <si>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</si>
  <si>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</si>
  <si>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</si>
  <si>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</si>
  <si>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</si>
  <si>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</si>
  <si>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</si>
  <si>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</si>
  <si>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</si>
  <si>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</si>
  <si>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</si>
  <si>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</si>
  <si>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</si>
  <si>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</si>
  <si>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</si>
  <si>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</si>
  <si>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</si>
  <si>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</si>
  <si>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</si>
  <si>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</si>
  <si>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</si>
  <si>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</si>
  <si>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</si>
  <si>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</si>
  <si>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</si>
  <si>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</si>
  <si>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</si>
  <si>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</si>
  <si>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</si>
  <si>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</si>
  <si>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</si>
  <si>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</si>
  <si>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</si>
  <si>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</si>
  <si>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</si>
  <si>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</si>
  <si>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</si>
  <si>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</si>
  <si>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</si>
  <si>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</si>
  <si>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</si>
  <si>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</si>
  <si>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</si>
  <si>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</si>
  <si>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</si>
  <si>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</si>
  <si>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</si>
  <si>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</si>
  <si>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</si>
  <si>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</si>
  <si>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</si>
  <si>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</si>
  <si>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</si>
  <si>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</si>
  <si>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</si>
  <si>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</si>
  <si>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</si>
  <si>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</si>
  <si>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</si>
  <si>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</si>
  <si>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</si>
  <si>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</si>
  <si>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</si>
  <si>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</si>
  <si>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</si>
  <si>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</si>
  <si>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</si>
  <si>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</si>
  <si>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</si>
  <si>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</si>
  <si>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</si>
  <si>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</si>
  <si>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</si>
  <si>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</si>
  <si>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</si>
  <si>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</si>
  <si>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</si>
  <si>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</si>
  <si>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</si>
  <si>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</si>
  <si>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</si>
  <si>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</si>
  <si>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</si>
  <si>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</si>
  <si>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</si>
  <si>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</si>
  <si>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</si>
  <si>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</si>
  <si>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</si>
  <si>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</si>
  <si>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</si>
  <si>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</si>
  <si>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</si>
  <si>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</si>
  <si>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</si>
  <si>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</si>
  <si>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</si>
  <si>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</si>
  <si>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</si>
  <si>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</si>
  <si>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</si>
  <si>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</si>
  <si>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</si>
  <si>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</si>
  <si>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</si>
  <si>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</si>
  <si>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</si>
  <si>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</si>
  <si>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</si>
  <si>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</si>
  <si>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</si>
  <si>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</si>
  <si>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</si>
  <si>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</si>
  <si>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</si>
  <si>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</si>
  <si>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</si>
  <si>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</si>
  <si>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</si>
  <si>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</si>
  <si>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</si>
  <si>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</si>
  <si>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</si>
  <si>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</si>
  <si>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</si>
  <si>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</si>
  <si>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</si>
  <si>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</si>
  <si>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</si>
  <si>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</si>
  <si>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</si>
  <si>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</si>
  <si>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</si>
  <si>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</si>
  <si>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</si>
  <si>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</si>
  <si>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</si>
  <si>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</si>
  <si>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</si>
  <si>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</si>
  <si>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</si>
  <si>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</si>
  <si>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</si>
  <si>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</si>
  <si>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</si>
  <si>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</si>
  <si>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</si>
  <si>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</si>
  <si>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</si>
  <si>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</si>
  <si>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</si>
  <si>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</si>
  <si>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</si>
  <si>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</si>
  <si>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</si>
  <si>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</si>
  <si>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</si>
  <si>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</si>
  <si>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</si>
  <si>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</si>
  <si>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</si>
  <si>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</si>
  <si>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</si>
  <si>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</si>
  <si>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</si>
  <si>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</si>
  <si>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</si>
  <si>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</si>
  <si>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</si>
  <si>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</si>
  <si>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</si>
  <si>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</si>
  <si>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</si>
  <si>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</si>
  <si>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</si>
  <si>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</si>
  <si>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</si>
  <si>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</si>
  <si>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</si>
  <si>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</si>
  <si>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</si>
  <si>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</si>
  <si>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</si>
  <si>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</si>
  <si>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</si>
  <si>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</si>
  <si>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</si>
  <si>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</si>
  <si>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</si>
  <si>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</si>
  <si>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</si>
  <si>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</si>
  <si>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</si>
  <si>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</si>
  <si>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</si>
  <si>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</si>
  <si>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</si>
  <si>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</si>
  <si>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</si>
  <si>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</si>
  <si>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</si>
  <si>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</si>
  <si>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</si>
  <si>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</si>
  <si>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</si>
  <si>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</si>
  <si>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</si>
  <si>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</si>
  <si>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</si>
  <si>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</si>
  <si>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</si>
  <si>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</si>
  <si>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</si>
  <si>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</si>
  <si>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</si>
  <si>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</si>
  <si>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</si>
  <si>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</si>
  <si>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</si>
  <si>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</si>
  <si>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</si>
  <si>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</si>
  <si>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</si>
  <si>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</si>
  <si>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</si>
  <si>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</si>
  <si>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</si>
  <si>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</si>
  <si>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</si>
  <si>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</si>
  <si>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</si>
  <si>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</si>
  <si>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</si>
  <si>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</si>
  <si>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</si>
  <si>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</si>
  <si>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</si>
  <si>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</si>
  <si>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</si>
  <si>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</si>
  <si>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</si>
  <si>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</si>
  <si>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</si>
  <si>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</si>
  <si>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</si>
  <si>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</si>
  <si>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</si>
  <si>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</si>
  <si>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</si>
  <si>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</si>
  <si>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</si>
  <si>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</si>
  <si>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</si>
  <si>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</si>
  <si>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</si>
  <si>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</si>
  <si>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</si>
  <si>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</si>
  <si>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</si>
  <si>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</si>
  <si>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</si>
  <si>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</si>
  <si>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</si>
  <si>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</si>
  <si>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</si>
  <si>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</si>
  <si>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</si>
  <si>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</si>
  <si>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</si>
  <si>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</si>
  <si>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</si>
  <si>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</si>
  <si>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</si>
  <si>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</si>
  <si>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</si>
  <si>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</si>
  <si>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</si>
  <si>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</si>
  <si>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</si>
  <si>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</si>
  <si>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</si>
  <si>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</si>
  <si>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</si>
  <si>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</si>
  <si>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</si>
  <si>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</si>
  <si>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</si>
  <si>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</si>
  <si>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</si>
  <si>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</si>
  <si>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</si>
  <si>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</si>
  <si>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</si>
  <si>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</si>
  <si>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</si>
  <si>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</si>
  <si>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</si>
  <si>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</si>
  <si>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</si>
  <si>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</si>
  <si>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</si>
  <si>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</si>
  <si>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</si>
  <si>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</si>
  <si>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</si>
  <si>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</si>
  <si>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</si>
  <si>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</si>
  <si>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</si>
  <si>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</si>
  <si>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</si>
  <si>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</si>
  <si>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</si>
  <si>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</si>
  <si>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</si>
  <si>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</si>
  <si>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</si>
  <si>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</si>
  <si>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</si>
  <si>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</si>
  <si>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</si>
  <si>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</si>
  <si>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</si>
  <si>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</si>
  <si>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</si>
  <si>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</si>
  <si>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</si>
  <si>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</si>
  <si>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</si>
  <si>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</si>
  <si>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</si>
  <si>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</si>
  <si>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</si>
  <si>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</si>
  <si>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</si>
  <si>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</si>
  <si>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</si>
  <si>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</si>
  <si>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</si>
  <si>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</si>
  <si>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</si>
  <si>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</si>
  <si>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</si>
  <si>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</si>
  <si>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</si>
  <si>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</si>
  <si>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</si>
  <si>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</si>
  <si>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</si>
  <si>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</si>
  <si>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</si>
  <si>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</si>
  <si>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</si>
  <si>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</si>
  <si>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</si>
  <si>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</si>
  <si>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</si>
  <si>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</si>
  <si>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</si>
  <si>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</si>
  <si>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</si>
  <si>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</si>
  <si>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</si>
  <si>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</si>
  <si>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</si>
  <si>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</si>
  <si>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</si>
  <si>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</si>
  <si>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</si>
  <si>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</si>
  <si>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</si>
  <si>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</si>
  <si>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</si>
  <si>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</si>
  <si>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</si>
  <si>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</si>
  <si>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</si>
  <si>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</si>
  <si>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</si>
  <si>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</si>
  <si>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</si>
  <si>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</si>
  <si>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</si>
  <si>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</si>
  <si>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</si>
  <si>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</si>
  <si>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</si>
  <si>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</si>
  <si>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</si>
  <si>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</si>
  <si>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</si>
  <si>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</si>
  <si>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</si>
  <si>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</si>
  <si>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</si>
  <si>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</si>
  <si>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</si>
  <si>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</si>
  <si>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</si>
  <si>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</si>
  <si>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</si>
  <si>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</si>
  <si>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</si>
  <si>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</si>
  <si>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</si>
  <si>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</si>
  <si>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</si>
  <si>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</si>
  <si>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</si>
  <si>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</si>
  <si>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</si>
  <si>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</si>
  <si>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</si>
  <si>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</si>
  <si>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</si>
  <si>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</si>
  <si>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</si>
  <si>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</si>
  <si>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</si>
  <si>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</si>
  <si>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</si>
  <si>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</si>
  <si>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</si>
  <si>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</si>
  <si>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</si>
  <si>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</si>
  <si>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</si>
  <si>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</si>
  <si>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</si>
  <si>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</si>
  <si>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</si>
  <si>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</si>
  <si>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</si>
  <si>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</si>
  <si>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</si>
  <si>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</si>
  <si>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</si>
  <si>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</si>
  <si>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</si>
  <si>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</si>
  <si>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</si>
  <si>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</si>
  <si>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</si>
  <si>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</si>
  <si>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</si>
  <si>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</si>
  <si>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</si>
  <si>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</si>
  <si>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</si>
  <si>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</si>
  <si>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</si>
  <si>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</si>
  <si>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</si>
  <si>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</si>
  <si>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</si>
  <si>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</si>
  <si>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</si>
  <si>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</si>
  <si>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</si>
  <si>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</si>
  <si>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</si>
  <si>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</si>
  <si>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</si>
  <si>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</si>
  <si>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</si>
  <si>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</si>
  <si>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</si>
  <si>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</si>
  <si>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</si>
  <si>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</si>
  <si>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</si>
  <si>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</si>
  <si>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</si>
  <si>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</si>
  <si>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</si>
  <si>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</si>
  <si>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</si>
  <si>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</si>
  <si>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</si>
  <si>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</si>
  <si>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</si>
  <si>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</si>
  <si>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</si>
  <si>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</si>
  <si>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</si>
  <si>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</si>
  <si>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</si>
  <si>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</si>
  <si>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</si>
  <si>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</si>
  <si>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</si>
  <si>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</si>
  <si>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</si>
  <si>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</si>
  <si>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</si>
  <si>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</si>
  <si>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</si>
  <si>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</si>
  <si>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</si>
  <si>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</si>
  <si>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</si>
  <si>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</si>
  <si>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</si>
  <si>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</si>
  <si>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</si>
  <si>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</si>
  <si>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</si>
  <si>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</si>
  <si>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</si>
  <si>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</si>
  <si>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</si>
  <si>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</si>
  <si>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</si>
  <si>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</si>
  <si>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</si>
  <si>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</si>
  <si>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</si>
  <si>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</si>
  <si>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</si>
  <si>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</si>
  <si>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</si>
  <si>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</si>
  <si>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</si>
  <si>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</si>
  <si>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</si>
  <si>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</si>
  <si>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</si>
  <si>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</si>
  <si>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</si>
  <si>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</si>
  <si>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</si>
  <si>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</si>
  <si>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</si>
  <si>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</si>
  <si>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</si>
  <si>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</si>
  <si>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</si>
  <si>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</si>
  <si>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</si>
  <si>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</si>
  <si>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</si>
  <si>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</si>
  <si>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</si>
  <si>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</si>
  <si>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</si>
  <si>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</si>
  <si>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</si>
  <si>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</si>
  <si>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</si>
  <si>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</si>
  <si>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</si>
  <si>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</si>
  <si>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</si>
  <si>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</si>
  <si>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</si>
  <si>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</si>
  <si>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</si>
  <si>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</si>
  <si>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</si>
  <si>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</si>
  <si>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</si>
  <si>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</si>
  <si>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</si>
  <si>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</si>
  <si>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</si>
  <si>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</si>
  <si>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</si>
  <si>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</si>
  <si>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</si>
  <si>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</si>
  <si>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</si>
  <si>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</si>
  <si>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</si>
  <si>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</si>
  <si>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</si>
  <si>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</si>
  <si>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</si>
  <si>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</si>
  <si>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</si>
  <si>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</si>
  <si>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</si>
  <si>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</si>
  <si>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</si>
  <si>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</si>
  <si>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</si>
  <si>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</si>
  <si>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</si>
  <si>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</si>
  <si>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</si>
  <si>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</si>
  <si>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</si>
  <si>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</si>
  <si>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</si>
  <si>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</si>
  <si>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</si>
  <si>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</si>
  <si>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</si>
  <si>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</si>
  <si>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</si>
  <si>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</si>
  <si>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</si>
  <si>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</si>
  <si>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</si>
  <si>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</si>
  <si>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</si>
  <si>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</si>
  <si>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</si>
  <si>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</si>
  <si>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</si>
  <si>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</si>
  <si>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</si>
  <si>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</si>
  <si>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</si>
  <si>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</si>
  <si>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</si>
  <si>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</si>
  <si>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</si>
  <si>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</si>
  <si>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</si>
  <si>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</si>
  <si>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</si>
  <si>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</si>
  <si>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</si>
  <si>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</si>
  <si>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</si>
  <si>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</si>
  <si>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</si>
  <si>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</si>
  <si>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</si>
  <si>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</si>
  <si>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</si>
  <si>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</si>
  <si>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</si>
  <si>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</si>
  <si>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</si>
  <si>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</si>
  <si>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</si>
  <si>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</si>
  <si>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</si>
  <si>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</si>
  <si>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</si>
  <si>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</si>
  <si>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</si>
  <si>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</si>
  <si>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</si>
  <si>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</si>
  <si>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</si>
  <si>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</si>
  <si>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</si>
  <si>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</si>
  <si>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</si>
  <si>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</si>
  <si>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</si>
  <si>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</si>
  <si>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</si>
  <si>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</si>
  <si>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</si>
  <si>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</si>
  <si>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</si>
  <si>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</si>
  <si>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</si>
  <si>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</si>
  <si>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</si>
  <si>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</si>
  <si>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</si>
  <si>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</si>
  <si>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</si>
  <si>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</si>
  <si>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</si>
  <si>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</si>
  <si>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</si>
  <si>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</si>
  <si>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</si>
  <si>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</si>
  <si>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</si>
  <si>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</si>
  <si>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</si>
  <si>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</si>
  <si>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</si>
  <si>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</si>
  <si>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</si>
  <si>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</si>
  <si>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</si>
  <si>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</si>
  <si>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</si>
  <si>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</si>
  <si>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</si>
  <si>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</si>
  <si>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</si>
  <si>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</si>
  <si>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</si>
  <si>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</si>
  <si>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</si>
  <si>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</si>
  <si>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</si>
  <si>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</si>
  <si>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</si>
  <si>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</si>
  <si>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</si>
  <si>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</si>
  <si>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</si>
  <si>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</si>
  <si>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</si>
  <si>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</si>
  <si>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</si>
  <si>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</si>
  <si>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</si>
  <si>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</si>
  <si>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</si>
  <si>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</si>
  <si>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</si>
  <si>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</si>
  <si>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</si>
  <si>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</si>
  <si>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</si>
  <si>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</si>
  <si>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</si>
  <si>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</si>
  <si>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</si>
  <si>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</si>
  <si>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</si>
  <si>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</si>
  <si>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</si>
  <si>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</si>
  <si>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</si>
  <si>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</si>
  <si>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</si>
  <si>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</si>
  <si>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</si>
  <si>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</si>
  <si>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</si>
  <si>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</si>
  <si>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</si>
  <si>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</si>
  <si>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</si>
  <si>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</si>
  <si>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</si>
  <si>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</si>
  <si>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</si>
  <si>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</si>
  <si>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</si>
  <si>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</si>
  <si>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</si>
  <si>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</si>
  <si>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</si>
  <si>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</si>
  <si>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</si>
  <si>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</si>
  <si>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</si>
  <si>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</si>
  <si>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</si>
  <si>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</si>
  <si>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</si>
  <si>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</si>
  <si>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</si>
  <si>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</si>
  <si>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</si>
  <si>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</si>
  <si>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</si>
  <si>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</si>
  <si>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</si>
  <si>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</si>
  <si>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</si>
  <si>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</si>
  <si>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</si>
  <si>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</si>
  <si>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</si>
  <si>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</si>
  <si>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</si>
  <si>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</si>
  <si>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</si>
  <si>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</si>
  <si>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</si>
  <si>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</si>
  <si>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</si>
  <si>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</si>
  <si>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</si>
  <si>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</si>
  <si>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</si>
  <si>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</si>
  <si>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</si>
  <si>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</si>
  <si>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</si>
  <si>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</si>
  <si>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</si>
  <si>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</si>
  <si>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</si>
  <si>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</si>
  <si>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</si>
  <si>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</si>
  <si>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</si>
  <si>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</si>
  <si>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</si>
  <si>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</si>
  <si>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</si>
  <si>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</si>
  <si>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</si>
  <si>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</si>
  <si>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</si>
  <si>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</si>
  <si>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</si>
  <si>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</si>
  <si>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</si>
  <si>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</si>
  <si>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</si>
  <si>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</si>
  <si>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</si>
  <si>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</si>
  <si>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</si>
  <si>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</si>
  <si>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</si>
  <si>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</si>
  <si>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</si>
  <si>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</si>
  <si>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</si>
  <si>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</si>
  <si>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</si>
  <si>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</si>
  <si>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</si>
  <si>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</si>
  <si>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</si>
  <si>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</si>
  <si>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</si>
  <si>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</si>
  <si>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</si>
  <si>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</si>
  <si>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</si>
  <si>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</si>
  <si>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</si>
  <si>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</si>
  <si>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</si>
  <si>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</si>
  <si>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</si>
  <si>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</si>
  <si>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</si>
  <si>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</si>
  <si>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</si>
  <si>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</si>
  <si>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</si>
  <si>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</si>
  <si>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</si>
  <si>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</si>
  <si>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</si>
  <si>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</si>
  <si>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</si>
  <si>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</si>
  <si>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</si>
  <si>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</si>
  <si>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</si>
  <si>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</si>
  <si>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</si>
  <si>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</si>
  <si>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</si>
  <si>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</si>
  <si>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</si>
  <si>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</si>
  <si>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</si>
  <si>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</si>
  <si>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</si>
  <si>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</si>
  <si>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</si>
  <si>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</si>
  <si>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</si>
  <si>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</si>
  <si>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</si>
  <si>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</si>
  <si>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</si>
  <si>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</si>
  <si>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</si>
  <si>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</si>
  <si>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</si>
  <si>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</si>
  <si>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</si>
  <si>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</si>
  <si>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</si>
  <si>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</si>
  <si>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</si>
  <si>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</si>
  <si>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</si>
  <si>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</si>
  <si>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</si>
  <si>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</si>
  <si>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</si>
  <si>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</si>
  <si>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</si>
  <si>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</si>
  <si>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</si>
  <si>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</si>
  <si>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</si>
  <si>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</si>
  <si>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</si>
  <si>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</si>
  <si>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</si>
  <si>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</si>
  <si>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</si>
  <si>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</si>
  <si>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</si>
  <si>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</si>
  <si>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</si>
  <si>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</si>
  <si>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</si>
  <si>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</si>
  <si>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</si>
  <si>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</si>
  <si>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</si>
  <si>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</si>
  <si>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</si>
  <si>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</si>
  <si>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</si>
  <si>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</si>
  <si>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</si>
  <si>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</si>
  <si>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</si>
  <si>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</si>
  <si>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</si>
  <si>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</si>
  <si>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</si>
  <si>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</si>
  <si>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</si>
  <si>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</si>
  <si>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</si>
  <si>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</si>
  <si>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</si>
  <si>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</si>
  <si>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</si>
  <si>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</si>
  <si>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</si>
  <si>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</si>
  <si>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</si>
  <si>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</si>
  <si>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</si>
  <si>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</si>
  <si>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</si>
  <si>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</si>
  <si>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</si>
  <si>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</si>
  <si>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</si>
  <si>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</si>
  <si>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</si>
  <si>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</si>
  <si>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</si>
  <si>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</si>
  <si>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</si>
  <si>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</si>
  <si>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</si>
  <si>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</si>
  <si>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</si>
  <si>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</si>
  <si>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</si>
  <si>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</si>
  <si>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</si>
  <si>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</si>
  <si>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</si>
  <si>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</si>
  <si>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</si>
  <si>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</si>
  <si>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</si>
  <si>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</si>
  <si>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</si>
  <si>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</si>
  <si>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</si>
  <si>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</si>
  <si>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</si>
  <si>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</si>
  <si>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</si>
  <si>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</si>
  <si>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</si>
  <si>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</si>
  <si>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</si>
  <si>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</si>
  <si>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</si>
  <si>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</si>
  <si>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</si>
  <si>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</si>
  <si>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</si>
  <si>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</si>
  <si>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</si>
  <si>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</si>
  <si>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</si>
  <si>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</si>
  <si>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</si>
  <si>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</si>
  <si>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</si>
  <si>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</si>
  <si>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</si>
  <si>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</si>
  <si>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</si>
  <si>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</si>
  <si>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</si>
  <si>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</si>
  <si>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</si>
  <si>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</si>
  <si>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</si>
  <si>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</si>
  <si>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</si>
  <si>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</si>
  <si>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</si>
  <si>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</si>
  <si>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</si>
  <si>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</si>
  <si>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</si>
  <si>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</si>
  <si>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</si>
  <si>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</si>
  <si>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</si>
  <si>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</si>
  <si>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</si>
  <si>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</si>
  <si>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</si>
  <si>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</si>
  <si>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</si>
  <si>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</si>
  <si>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</si>
  <si>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</si>
  <si>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</si>
  <si>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</si>
  <si>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</si>
  <si>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</si>
  <si>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</si>
  <si>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</si>
  <si>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</si>
  <si>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</si>
  <si>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</si>
  <si>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</si>
  <si>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</si>
  <si>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</si>
  <si>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</si>
  <si>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</si>
  <si>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</si>
  <si>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</si>
  <si>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</si>
  <si>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</si>
  <si>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</si>
  <si>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</si>
  <si>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</si>
  <si>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</si>
  <si>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</si>
  <si>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</si>
  <si>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</si>
  <si>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</si>
  <si>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</si>
  <si>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</si>
  <si>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</si>
  <si>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</si>
  <si>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</si>
  <si>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</si>
  <si>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</si>
  <si>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</si>
  <si>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</si>
  <si>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</si>
  <si>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</si>
  <si>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</si>
  <si>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</si>
  <si>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</si>
  <si>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</si>
  <si>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</si>
  <si>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</si>
  <si>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</si>
  <si>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</si>
  <si>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</si>
  <si>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</si>
  <si>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</si>
  <si>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</si>
  <si>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</si>
  <si>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</si>
  <si>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</si>
  <si>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</si>
  <si>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</si>
  <si>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</si>
  <si>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</si>
  <si>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</si>
  <si>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</si>
  <si>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</si>
  <si>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</si>
  <si>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</si>
  <si>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</si>
  <si>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</si>
  <si>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</si>
  <si>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</si>
  <si>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</si>
  <si>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</si>
  <si>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</si>
  <si>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</si>
  <si>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</si>
  <si>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</si>
  <si>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</si>
  <si>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</si>
  <si>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</si>
  <si>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</si>
  <si>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</si>
  <si>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</si>
  <si>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</si>
  <si>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</si>
  <si>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</si>
  <si>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</si>
  <si>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</si>
  <si>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</si>
  <si>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</si>
  <si>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</si>
  <si>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</si>
  <si>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</si>
  <si>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</si>
  <si>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</si>
  <si>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</si>
  <si>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</si>
  <si>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</si>
  <si>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</si>
  <si>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</si>
  <si>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</si>
  <si>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</si>
  <si>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</si>
  <si>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</si>
  <si>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</si>
  <si>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</si>
  <si>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</si>
  <si>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</si>
  <si>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</si>
  <si>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</si>
  <si>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</si>
  <si>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</si>
  <si>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</si>
  <si>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</si>
  <si>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</si>
  <si>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</si>
  <si>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</si>
  <si>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</si>
  <si>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</si>
  <si>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</si>
  <si>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</si>
  <si>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</si>
  <si>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</si>
  <si>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</si>
  <si>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</si>
  <si>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</si>
  <si>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</si>
  <si>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</si>
  <si>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</si>
  <si>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</si>
  <si>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</si>
  <si>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</si>
  <si>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</si>
  <si>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</si>
  <si>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</si>
  <si>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</si>
  <si>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</si>
  <si>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</si>
  <si>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</si>
  <si>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</si>
  <si>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</si>
  <si>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</si>
  <si>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</si>
  <si>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</si>
  <si>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</si>
  <si>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</si>
  <si>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</si>
  <si>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</si>
  <si>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</si>
  <si>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</si>
  <si>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</si>
  <si>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</si>
  <si>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</si>
  <si>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</si>
  <si>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</si>
  <si>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</si>
  <si>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</si>
  <si>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</si>
  <si>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</si>
  <si>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</si>
  <si>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</si>
  <si>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</si>
  <si>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</si>
  <si>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</si>
  <si>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</si>
  <si>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</si>
  <si>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</si>
  <si>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</si>
  <si>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</si>
  <si>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</si>
  <si>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</si>
  <si>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</si>
  <si>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</si>
  <si>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</si>
  <si>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</si>
  <si>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</si>
  <si>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</si>
  <si>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</si>
  <si>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</si>
  <si>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</si>
  <si>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</si>
  <si>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</si>
  <si>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</si>
  <si>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</si>
  <si>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</si>
  <si>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</si>
  <si>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</si>
  <si>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</si>
  <si>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</si>
  <si>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</si>
  <si>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</si>
  <si>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</si>
  <si>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</si>
  <si>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</si>
  <si>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</si>
  <si>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</si>
  <si>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</si>
  <si>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</si>
  <si>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</si>
  <si>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</si>
  <si>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</si>
  <si>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</si>
  <si>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</si>
  <si>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</si>
  <si>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</si>
  <si>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</si>
  <si>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</si>
  <si>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</si>
  <si>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</si>
  <si>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</si>
  <si>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</si>
  <si>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</si>
  <si>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</si>
  <si>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</si>
  <si>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</si>
  <si>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</si>
  <si>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</si>
  <si>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</si>
  <si>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</si>
  <si>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</si>
  <si>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</si>
  <si>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</si>
  <si>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</si>
  <si>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</si>
  <si>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</si>
  <si>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</si>
  <si>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</si>
  <si>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</si>
  <si>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</si>
  <si>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</si>
  <si>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</si>
  <si>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</si>
  <si>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</si>
  <si>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</si>
  <si>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</si>
  <si>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</si>
  <si>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</si>
  <si>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</si>
  <si>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</si>
  <si>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</si>
  <si>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</si>
  <si>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</si>
  <si>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</si>
  <si>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</si>
  <si>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</si>
  <si>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</si>
  <si>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</si>
  <si>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</si>
  <si>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</si>
  <si>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</si>
  <si>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</si>
  <si>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</si>
  <si>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</si>
  <si>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</si>
  <si>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</si>
  <si>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</si>
  <si>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</si>
  <si>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</si>
  <si>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</si>
  <si>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</si>
  <si>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</si>
  <si>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</si>
  <si>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</si>
  <si>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</si>
  <si>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</si>
  <si>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</si>
  <si>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</si>
  <si>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</si>
  <si>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</si>
  <si>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</si>
  <si>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</si>
  <si>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</si>
  <si>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</si>
  <si>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</si>
  <si>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</si>
  <si>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</si>
  <si>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</si>
  <si>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</si>
  <si>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</si>
  <si>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</si>
  <si>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</si>
  <si>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</si>
  <si>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</si>
  <si>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</si>
  <si>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</si>
  <si>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</si>
  <si>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</si>
  <si>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</si>
  <si>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</si>
  <si>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</si>
  <si>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</si>
  <si>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</si>
  <si>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</si>
  <si>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</si>
  <si>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</si>
  <si>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</si>
  <si>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</si>
  <si>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</si>
  <si>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</si>
  <si>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</si>
  <si>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</si>
  <si>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</si>
  <si>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</si>
  <si>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</si>
  <si>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</si>
  <si>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</si>
  <si>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</si>
  <si>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</si>
  <si>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</si>
  <si>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</si>
  <si>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</si>
  <si>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</si>
  <si>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</si>
  <si>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</si>
  <si>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</si>
  <si>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</si>
  <si>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</si>
  <si>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</si>
  <si>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</si>
  <si>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</si>
  <si>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</si>
  <si>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</si>
  <si>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</si>
  <si>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</si>
  <si>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</si>
  <si>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</si>
  <si>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</si>
  <si>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</si>
  <si>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</si>
  <si>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</si>
  <si>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</si>
  <si>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</si>
  <si>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</si>
  <si>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</si>
  <si>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</si>
  <si>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</si>
  <si>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</si>
  <si>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</si>
  <si>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</si>
  <si>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</si>
  <si>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</si>
  <si>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</si>
  <si>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</si>
  <si>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</si>
  <si>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</si>
  <si>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</si>
  <si>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</si>
  <si>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</si>
  <si>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</si>
  <si>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</si>
  <si>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</si>
  <si>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</si>
  <si>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</si>
  <si>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</si>
  <si>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</si>
  <si>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</si>
  <si>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</si>
  <si>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</si>
  <si>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</si>
  <si>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</si>
  <si>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</si>
  <si>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</si>
  <si>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</si>
  <si>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</si>
  <si>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</si>
  <si>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</si>
  <si>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</si>
  <si>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</si>
  <si>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</si>
  <si>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</si>
  <si>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</si>
  <si>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</si>
  <si>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</si>
  <si>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</si>
  <si>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</si>
  <si>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</si>
  <si>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</si>
  <si>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</si>
  <si>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</si>
  <si>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</si>
  <si>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</si>
  <si>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</si>
  <si>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</si>
  <si>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</si>
  <si>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</si>
  <si>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</si>
  <si>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</si>
  <si>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</si>
  <si>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</si>
  <si>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</si>
  <si>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</si>
  <si>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</si>
  <si>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</si>
  <si>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</si>
  <si>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</si>
  <si>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</si>
  <si>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</si>
  <si>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</si>
  <si>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</si>
  <si>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</si>
  <si>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</si>
  <si>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</si>
  <si>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</si>
  <si>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</si>
  <si>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</si>
  <si>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</si>
  <si>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</si>
  <si>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</si>
  <si>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</si>
  <si>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</si>
  <si>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</si>
  <si>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</si>
  <si>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</si>
  <si>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</si>
  <si>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</si>
  <si>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</si>
  <si>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</si>
  <si>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</si>
  <si>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</si>
  <si>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</si>
  <si>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</si>
  <si>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</si>
  <si>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</si>
  <si>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</si>
  <si>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</si>
  <si>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</si>
  <si>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</si>
  <si>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</si>
  <si>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</si>
  <si>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</si>
  <si>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</si>
  <si>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</si>
  <si>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</si>
  <si>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</si>
  <si>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</si>
  <si>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</si>
  <si>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</si>
  <si>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</si>
  <si>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</si>
  <si>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</si>
  <si>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</si>
  <si>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</si>
  <si>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</si>
  <si>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</si>
  <si>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</si>
  <si>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</si>
  <si>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</si>
  <si>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</si>
  <si>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</si>
  <si>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</si>
  <si>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</si>
  <si>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</si>
  <si>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</si>
  <si>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</si>
  <si>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</si>
  <si>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</si>
  <si>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</si>
  <si>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</si>
  <si>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</si>
  <si>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</si>
  <si>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</si>
  <si>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</si>
  <si>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</si>
  <si>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</si>
  <si>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</si>
  <si>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</si>
  <si>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</si>
  <si>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</si>
  <si>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</si>
  <si>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</si>
  <si>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</si>
  <si>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</si>
  <si>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</si>
  <si>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</si>
  <si>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</si>
  <si>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</si>
  <si>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</si>
  <si>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</si>
  <si>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</si>
  <si>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</si>
  <si>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</si>
  <si>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</si>
  <si>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</si>
  <si>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</si>
  <si>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</si>
  <si>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</si>
  <si>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</si>
  <si>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</si>
  <si>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</si>
  <si>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</si>
  <si>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</si>
  <si>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</si>
  <si>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</si>
  <si>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</si>
  <si>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</si>
  <si>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</si>
  <si>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</si>
  <si>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</si>
  <si>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</si>
  <si>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</si>
  <si>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</si>
  <si>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</si>
  <si>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</si>
  <si>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</si>
  <si>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</si>
  <si>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</si>
  <si>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</si>
  <si>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</si>
  <si>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</si>
  <si>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</si>
  <si>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</si>
  <si>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</si>
  <si>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</si>
  <si>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</si>
  <si>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</si>
  <si>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</si>
  <si>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</si>
  <si>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</si>
  <si>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</si>
  <si>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</si>
  <si>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</si>
  <si>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</si>
  <si>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</si>
  <si>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</si>
  <si>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</si>
  <si>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</si>
  <si>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</si>
  <si>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</si>
  <si>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</si>
  <si>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</si>
  <si>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</si>
  <si>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</si>
  <si>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</si>
  <si>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</si>
  <si>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</si>
  <si>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</si>
  <si>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</si>
  <si>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</si>
  <si>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</si>
  <si>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</si>
  <si>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</si>
  <si>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</si>
  <si>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</si>
  <si>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</si>
  <si>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</si>
  <si>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</si>
  <si>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</si>
  <si>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</si>
  <si>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</si>
  <si>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</si>
  <si>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</si>
  <si>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</si>
  <si>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</si>
  <si>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</si>
  <si>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</si>
  <si>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</si>
  <si>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</si>
  <si>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</si>
  <si>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</si>
  <si>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</si>
  <si>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</si>
  <si>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</si>
  <si>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</si>
  <si>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</si>
  <si>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</si>
  <si>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</si>
  <si>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</si>
  <si>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</si>
  <si>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</si>
  <si>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</si>
  <si>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</si>
  <si>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</si>
  <si>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</si>
  <si>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</si>
  <si>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</si>
  <si>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</si>
  <si>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</si>
  <si>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</si>
  <si>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</si>
  <si>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</si>
  <si>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</si>
  <si>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</si>
  <si>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</si>
  <si>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</si>
  <si>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</si>
  <si>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</si>
  <si>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</si>
  <si>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</si>
  <si>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</si>
  <si>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</si>
  <si>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</si>
  <si>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</si>
  <si>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</si>
  <si>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</si>
  <si>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</si>
  <si>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</si>
  <si>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</si>
  <si>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</si>
  <si>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</si>
  <si>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</si>
  <si>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</si>
  <si>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</si>
  <si>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</si>
  <si>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</si>
  <si>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</si>
  <si>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</si>
  <si>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</si>
  <si>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</si>
  <si>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</si>
  <si>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</si>
  <si>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</si>
  <si>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</si>
  <si>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</si>
  <si>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</si>
  <si>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</si>
  <si>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</si>
  <si>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</si>
  <si>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</si>
  <si>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</si>
  <si>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</si>
  <si>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</si>
  <si>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</si>
  <si>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</si>
  <si>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</si>
  <si>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</si>
  <si>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</si>
  <si>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</si>
  <si>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</si>
  <si>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</si>
  <si>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</si>
  <si>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</si>
  <si>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</si>
  <si>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</si>
  <si>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</si>
  <si>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</si>
  <si>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</si>
  <si>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</si>
  <si>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</si>
  <si>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</si>
  <si>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</si>
  <si>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</si>
  <si>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</si>
  <si>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</si>
  <si>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</si>
  <si>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</si>
  <si>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</si>
  <si>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</si>
  <si>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</si>
  <si>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</si>
  <si>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</si>
  <si>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</si>
  <si>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</si>
  <si>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</si>
  <si>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</si>
  <si>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</si>
  <si>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</si>
  <si>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</si>
  <si>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</si>
  <si>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</si>
  <si>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</si>
  <si>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</si>
  <si>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</si>
  <si>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</si>
  <si>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</si>
  <si>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</si>
  <si>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</si>
  <si>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</si>
  <si>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</si>
  <si>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</si>
  <si>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</si>
  <si>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</si>
  <si>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</si>
  <si>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</si>
  <si>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</si>
  <si>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</si>
  <si>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</si>
  <si>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</si>
  <si>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</si>
  <si>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</si>
  <si>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</si>
  <si>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</si>
  <si>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</si>
  <si>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</si>
  <si>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</si>
  <si>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</si>
  <si>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</si>
  <si>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</si>
  <si>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</si>
  <si>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</si>
  <si>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</si>
  <si>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</si>
  <si>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</si>
  <si>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</si>
  <si>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</si>
  <si>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</si>
  <si>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</si>
  <si>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</si>
  <si>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</si>
  <si>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</si>
  <si>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</si>
  <si>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</si>
  <si>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</si>
  <si>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</si>
  <si>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</si>
  <si>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</si>
  <si>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</si>
  <si>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</si>
  <si>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</si>
  <si>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</si>
  <si>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</si>
  <si>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</si>
  <si>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</si>
  <si>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</si>
  <si>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</si>
  <si>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</si>
  <si>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</si>
  <si>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</si>
  <si>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</si>
  <si>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</si>
  <si>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</si>
  <si>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</si>
  <si>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</si>
  <si>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</si>
  <si>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</si>
  <si>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</si>
  <si>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</si>
  <si>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</si>
  <si>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</si>
  <si>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</si>
  <si>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</si>
  <si>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</si>
  <si>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</si>
  <si>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</si>
  <si>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</si>
  <si>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</si>
  <si>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</si>
  <si>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</si>
  <si>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</si>
  <si>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</si>
  <si>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</si>
  <si>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</si>
  <si>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</si>
  <si>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</si>
  <si>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</si>
  <si>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</si>
  <si>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</si>
  <si>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</si>
  <si>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</si>
  <si>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</si>
  <si>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</si>
  <si>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</si>
  <si>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</si>
  <si>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</si>
  <si>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</si>
  <si>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</si>
  <si>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</si>
  <si>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</si>
  <si>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</si>
  <si>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</si>
  <si>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</si>
  <si>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</si>
  <si>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</si>
  <si>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</si>
  <si>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</si>
  <si>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</si>
  <si>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</si>
  <si>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</si>
  <si>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</si>
  <si>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</si>
  <si>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</si>
  <si>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</si>
  <si>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</si>
  <si>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</si>
  <si>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</si>
  <si>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</si>
  <si>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</si>
  <si>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</si>
  <si>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</si>
  <si>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</si>
  <si>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</si>
  <si>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</si>
  <si>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</si>
  <si>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</si>
  <si>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</si>
  <si>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</si>
  <si>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</si>
  <si>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</si>
  <si>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</si>
  <si>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</si>
  <si>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</si>
  <si>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</si>
  <si>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</si>
  <si>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</si>
  <si>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</si>
  <si>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</si>
  <si>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</si>
  <si>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</si>
  <si>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</si>
  <si>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</si>
  <si>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</si>
  <si>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</si>
  <si>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</si>
  <si>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</si>
  <si>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</si>
  <si>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</si>
  <si>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</si>
  <si>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</si>
  <si>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</si>
  <si>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</si>
  <si>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</si>
  <si>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</si>
  <si>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</si>
  <si>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</si>
  <si>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</si>
  <si>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</si>
  <si>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</si>
  <si>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</si>
  <si>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</si>
  <si>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</si>
  <si>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</si>
  <si>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</si>
  <si>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</si>
  <si>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</si>
  <si>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</si>
  <si>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</si>
  <si>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</si>
  <si>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</si>
  <si>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</si>
  <si>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</si>
  <si>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</si>
  <si>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</si>
  <si>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</si>
  <si>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</si>
  <si>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</si>
  <si>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</si>
  <si>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</si>
  <si>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</si>
  <si>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</si>
  <si>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</si>
  <si>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</si>
  <si>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</si>
  <si>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</si>
  <si>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</si>
  <si>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</si>
  <si>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</si>
  <si>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</si>
  <si>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</si>
  <si>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</si>
  <si>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</si>
  <si>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</si>
  <si>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</si>
  <si>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</si>
  <si>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</si>
  <si>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</si>
  <si>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</si>
  <si>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</si>
  <si>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</si>
  <si>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</si>
  <si>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</si>
  <si>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</si>
  <si>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</si>
  <si>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</si>
  <si>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</si>
  <si>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</si>
  <si>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</si>
  <si>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</si>
  <si>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</si>
  <si>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</si>
  <si>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</si>
  <si>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</si>
  <si>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</si>
  <si>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</si>
  <si>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</si>
  <si>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</si>
  <si>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</si>
  <si>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</si>
  <si>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</si>
  <si>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</si>
  <si>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</si>
  <si>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</si>
  <si>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</si>
  <si>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</si>
  <si>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</si>
  <si>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</si>
  <si>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</si>
  <si>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</si>
  <si>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</si>
  <si>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</si>
  <si>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</si>
  <si>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</si>
  <si>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</si>
  <si>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</si>
  <si>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</si>
  <si>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</si>
  <si>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</si>
  <si>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</si>
  <si>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</si>
  <si>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</si>
  <si>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</si>
  <si>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</si>
  <si>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</si>
  <si>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</si>
  <si>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</si>
  <si>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</si>
  <si>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</si>
  <si>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</si>
  <si>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</si>
  <si>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</si>
  <si>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</si>
  <si>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</si>
  <si>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</si>
  <si>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</si>
  <si>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</si>
  <si>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</si>
  <si>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</si>
  <si>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</si>
  <si>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</si>
  <si>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</si>
  <si>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</si>
  <si>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</si>
  <si>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</si>
  <si>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</si>
  <si>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</si>
  <si>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</si>
  <si>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</si>
  <si>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</si>
  <si>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</si>
  <si>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</si>
  <si>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</si>
  <si>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</si>
  <si>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</si>
  <si>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</si>
  <si>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</si>
  <si>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</si>
  <si>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</si>
  <si>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</si>
  <si>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</si>
  <si>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</si>
  <si>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</si>
  <si>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</si>
  <si>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</si>
  <si>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</si>
  <si>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</si>
  <si>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</si>
  <si>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</si>
  <si>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</si>
  <si>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</si>
  <si>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</si>
  <si>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</si>
  <si>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</si>
  <si>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</si>
  <si>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</si>
  <si>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</si>
  <si>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</si>
  <si>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</si>
  <si>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</si>
  <si>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</si>
  <si>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</si>
  <si>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</si>
  <si>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</si>
  <si>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</si>
  <si>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</si>
  <si>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</si>
  <si>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</si>
  <si>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</si>
  <si>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</si>
  <si>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</si>
  <si>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</si>
  <si>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</si>
  <si>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</si>
  <si>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</si>
  <si>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</si>
  <si>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</si>
  <si>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</si>
  <si>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</si>
  <si>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</si>
  <si>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</si>
  <si>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</si>
  <si>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</si>
  <si>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</si>
  <si>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</si>
  <si>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</si>
  <si>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</si>
  <si>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</si>
  <si>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</si>
  <si>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</si>
  <si>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</si>
  <si>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</si>
  <si>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</si>
  <si>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</si>
  <si>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</si>
  <si>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</si>
  <si>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</si>
  <si>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</si>
  <si>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</si>
  <si>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</si>
  <si>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</si>
  <si>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</si>
  <si>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</si>
  <si>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</si>
  <si>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</si>
  <si>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</si>
  <si>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</si>
  <si>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</si>
  <si>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</si>
  <si>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</si>
  <si>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</si>
  <si>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</si>
  <si>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</si>
  <si>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</si>
  <si>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</si>
  <si>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</si>
  <si>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</si>
  <si>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</si>
  <si>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</si>
  <si>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</si>
  <si>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</si>
  <si>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</si>
  <si>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</si>
  <si>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</si>
  <si>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</si>
  <si>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</si>
  <si>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</si>
  <si>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</si>
  <si>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</si>
  <si>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</si>
  <si>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</si>
  <si>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</si>
  <si>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</si>
  <si>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</si>
  <si>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</si>
  <si>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</si>
  <si>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</si>
  <si>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</si>
  <si>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</si>
  <si>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</si>
  <si>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</si>
  <si>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</si>
  <si>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</si>
  <si>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</si>
  <si>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</si>
  <si>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</si>
  <si>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</si>
  <si>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</si>
  <si>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</si>
  <si>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</si>
  <si>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</si>
  <si>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</si>
  <si>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</si>
  <si>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</si>
  <si>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</si>
  <si>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</si>
  <si>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</si>
  <si>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</si>
  <si>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</si>
  <si>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</si>
  <si>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</si>
  <si>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</si>
  <si>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</si>
  <si>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</si>
  <si>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</si>
  <si>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</si>
  <si>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</si>
  <si>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</si>
  <si>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</si>
  <si>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</si>
  <si>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</si>
  <si>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</si>
  <si>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</si>
  <si>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</si>
  <si>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</si>
  <si>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</si>
  <si>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</si>
  <si>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</si>
  <si>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</si>
  <si>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</si>
  <si>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</si>
  <si>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</si>
  <si>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</si>
  <si>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</si>
  <si>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</si>
  <si>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</si>
  <si>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</si>
  <si>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</si>
  <si>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</si>
  <si>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</si>
  <si>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</si>
  <si>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</si>
  <si>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</si>
  <si>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</si>
  <si>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</si>
  <si>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</si>
  <si>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</si>
  <si>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</si>
  <si>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</si>
  <si>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</si>
  <si>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</si>
  <si>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</si>
  <si>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</si>
  <si>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</si>
  <si>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</si>
  <si>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</si>
  <si>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</si>
  <si>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</si>
  <si>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</si>
  <si>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</si>
  <si>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</si>
  <si>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</si>
  <si>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</si>
  <si>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</si>
  <si>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</si>
  <si>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</si>
  <si>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</si>
  <si>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</si>
  <si>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</si>
  <si>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</si>
  <si>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</si>
  <si>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</si>
  <si>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</si>
  <si>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</si>
  <si>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</si>
  <si>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</si>
  <si>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</si>
  <si>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</si>
  <si>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</si>
  <si>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</si>
  <si>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</si>
  <si>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</si>
  <si>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</si>
  <si>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</si>
  <si>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</si>
  <si>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</si>
  <si>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</si>
  <si>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</si>
  <si>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</si>
  <si>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</si>
  <si>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</si>
  <si>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</si>
  <si>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</si>
  <si>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</si>
  <si>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</si>
  <si>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</si>
  <si>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</si>
  <si>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</si>
  <si>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</si>
  <si>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</si>
  <si>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</si>
  <si>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</si>
  <si>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</si>
  <si>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</si>
  <si>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</si>
  <si>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</si>
  <si>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</si>
  <si>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</si>
  <si>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</si>
  <si>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</si>
  <si>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</si>
  <si>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</si>
  <si>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</si>
  <si>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</si>
  <si>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</si>
  <si>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</si>
  <si>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</si>
  <si>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</si>
  <si>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</si>
  <si>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</si>
  <si>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</si>
  <si>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</si>
  <si>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</si>
  <si>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</si>
  <si>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</si>
  <si>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</si>
  <si>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</si>
  <si>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</si>
  <si>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</si>
  <si>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</si>
  <si>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</si>
  <si>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</si>
  <si>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</si>
  <si>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</si>
  <si>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</si>
  <si>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</si>
  <si>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</si>
  <si>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</si>
  <si>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</si>
  <si>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</si>
  <si>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</si>
  <si>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</si>
  <si>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</si>
  <si>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</si>
  <si>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</si>
  <si>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</si>
  <si>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</si>
  <si>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</si>
  <si>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</si>
  <si>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</si>
  <si>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</si>
  <si>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</si>
  <si>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</si>
  <si>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</si>
  <si>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</si>
  <si>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</si>
  <si>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</si>
  <si>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</si>
  <si>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</si>
  <si>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</si>
  <si>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</si>
  <si>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</si>
  <si>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</si>
  <si>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</si>
  <si>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</si>
  <si>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</si>
  <si>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</si>
  <si>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</si>
  <si>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</si>
  <si>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</si>
  <si>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</si>
  <si>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</si>
  <si>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</si>
  <si>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</si>
  <si>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</si>
  <si>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</si>
  <si>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</si>
  <si>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</si>
  <si>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</si>
  <si>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</si>
  <si>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</si>
  <si>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</si>
  <si>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</si>
  <si>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</si>
  <si>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</si>
  <si>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</si>
  <si>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</si>
  <si>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</si>
  <si>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</si>
  <si>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</si>
  <si>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</si>
  <si>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</si>
  <si>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</si>
  <si>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</si>
  <si>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</si>
  <si>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</si>
  <si>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</si>
  <si>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</si>
  <si>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</si>
  <si>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</si>
  <si>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</si>
  <si>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</si>
  <si>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</si>
  <si>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</si>
  <si>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</si>
  <si>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</si>
  <si>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</si>
  <si>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</si>
  <si>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</si>
  <si>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</si>
  <si>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</si>
  <si>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</si>
  <si>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</si>
  <si>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</si>
  <si>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</si>
  <si>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</si>
  <si>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</si>
  <si>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</si>
  <si>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</si>
  <si>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</si>
  <si>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</si>
  <si>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</si>
  <si>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</si>
  <si>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</si>
  <si>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</si>
  <si>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</si>
  <si>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</si>
  <si>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</si>
  <si>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</si>
  <si>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</si>
  <si>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</si>
  <si>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</si>
  <si>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</si>
  <si>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</si>
  <si>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</si>
  <si>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</si>
  <si>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</si>
  <si>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</si>
  <si>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</si>
  <si>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</si>
  <si>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</si>
  <si>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</si>
  <si>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</si>
  <si>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</si>
  <si>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</si>
  <si>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</si>
  <si>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</si>
  <si>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</si>
  <si>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</si>
  <si>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</si>
  <si>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</si>
  <si>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</si>
  <si>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</si>
  <si>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</si>
  <si>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</si>
  <si>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</si>
  <si>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</si>
  <si>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</si>
  <si>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</si>
  <si>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</si>
  <si>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</si>
  <si>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</si>
  <si>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</si>
  <si>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</si>
  <si>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</si>
  <si>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</si>
  <si>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</si>
  <si>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</si>
  <si>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</si>
  <si>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</si>
  <si>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</si>
  <si>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</si>
  <si>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</si>
  <si>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</si>
  <si>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</si>
  <si>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</si>
  <si>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</si>
  <si>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</si>
  <si>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</si>
  <si>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</si>
  <si>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</si>
  <si>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</si>
  <si>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</si>
  <si>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</si>
  <si>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</si>
  <si>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</si>
  <si>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</si>
  <si>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</si>
  <si>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</si>
  <si>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</si>
  <si>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</si>
  <si>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</si>
  <si>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</si>
  <si>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</si>
  <si>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</si>
  <si>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</si>
  <si>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</si>
  <si>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</si>
  <si>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</si>
  <si>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</si>
  <si>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</si>
  <si>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</si>
  <si>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</si>
  <si>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</si>
  <si>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</si>
  <si>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</si>
  <si>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</si>
  <si>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</si>
  <si>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</si>
  <si>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</si>
  <si>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</si>
  <si>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</si>
  <si>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</si>
  <si>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</si>
  <si>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</si>
  <si>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</si>
  <si>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</si>
  <si>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</si>
  <si>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</si>
  <si>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</si>
  <si>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</si>
  <si>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</si>
  <si>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</si>
  <si>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</si>
  <si>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</si>
  <si>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</si>
  <si>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</si>
  <si>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</si>
  <si>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</si>
  <si>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</si>
  <si>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</si>
  <si>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</si>
  <si>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</si>
  <si>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</si>
  <si>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</si>
  <si>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</si>
  <si>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</si>
  <si>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</si>
  <si>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</si>
  <si>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</si>
  <si>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</si>
  <si>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</si>
  <si>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</si>
  <si>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</si>
  <si>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</si>
  <si>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</si>
  <si>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</si>
  <si>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</si>
  <si>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</si>
  <si>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</si>
  <si>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</si>
  <si>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</si>
  <si>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</si>
  <si>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</si>
  <si>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</si>
  <si>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</si>
  <si>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</si>
  <si>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</si>
  <si>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</si>
  <si>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</si>
  <si>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</si>
  <si>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</si>
  <si>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</si>
  <si>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</si>
  <si>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</si>
  <si>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</si>
  <si>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</si>
  <si>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</si>
  <si>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</si>
  <si>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</si>
  <si>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</si>
  <si>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</si>
  <si>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</si>
  <si>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</si>
  <si>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</si>
  <si>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</si>
  <si>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</si>
  <si>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</si>
  <si>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</si>
  <si>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</si>
  <si>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</si>
  <si>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</si>
  <si>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</si>
  <si>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</si>
  <si>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</si>
  <si>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</si>
  <si>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</si>
  <si>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</si>
  <si>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</si>
  <si>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</si>
  <si>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</si>
  <si>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</si>
  <si>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</si>
  <si>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</si>
  <si>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</si>
  <si>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</si>
  <si>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</si>
  <si>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</si>
  <si>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</si>
  <si>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</si>
  <si>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</si>
  <si>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</si>
  <si>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</si>
  <si>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</si>
  <si>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</si>
  <si>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</si>
  <si>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</si>
  <si>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</si>
  <si>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</si>
  <si>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</si>
  <si>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</si>
  <si>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</si>
  <si>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</si>
  <si>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</si>
  <si>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</si>
  <si>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</si>
  <si>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</si>
  <si>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</si>
  <si>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</si>
  <si>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</si>
  <si>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</si>
  <si>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</si>
  <si>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</si>
  <si>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</si>
  <si>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</si>
  <si>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</si>
  <si>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</si>
  <si>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</si>
  <si>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</si>
  <si>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</si>
  <si>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</si>
  <si>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</si>
  <si>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</si>
  <si>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</si>
  <si>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</si>
  <si>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</si>
  <si>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</si>
  <si>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</si>
  <si>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</si>
  <si>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</si>
  <si>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</si>
  <si>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</si>
  <si>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</si>
  <si>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</si>
  <si>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</si>
  <si>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</si>
  <si>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</si>
  <si>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</si>
  <si>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</si>
  <si>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</si>
  <si>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</si>
  <si>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</si>
  <si>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</si>
  <si>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</si>
  <si>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</si>
  <si>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</si>
  <si>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</si>
  <si>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</si>
  <si>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</si>
  <si>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</si>
  <si>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</si>
  <si>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</si>
  <si>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</si>
  <si>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</si>
  <si>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</si>
  <si>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</si>
  <si>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</si>
  <si>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</si>
  <si>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</si>
  <si>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</si>
  <si>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</si>
  <si>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</si>
  <si>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</si>
  <si>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</si>
  <si>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</si>
  <si>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</si>
  <si>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</si>
  <si>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</si>
  <si>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</si>
  <si>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</si>
  <si>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</si>
  <si>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</si>
  <si>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</si>
  <si>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</si>
  <si>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</si>
  <si>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</si>
  <si>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</si>
  <si>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</si>
  <si>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</si>
  <si>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</si>
  <si>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</si>
  <si>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</si>
  <si>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</si>
  <si>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</si>
  <si>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</si>
  <si>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</si>
  <si>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</si>
  <si>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</si>
  <si>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</si>
  <si>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</si>
  <si>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</si>
  <si>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</si>
  <si>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</si>
  <si>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</si>
  <si>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</si>
  <si>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</si>
  <si>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</si>
  <si>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</si>
  <si>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</si>
  <si>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</si>
  <si>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</si>
  <si>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</si>
  <si>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</si>
  <si>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</si>
  <si>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</si>
  <si>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</si>
  <si>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</si>
  <si>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</si>
  <si>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</si>
  <si>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</si>
  <si>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</si>
  <si>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</si>
  <si>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</si>
  <si>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</si>
  <si>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</si>
  <si>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</si>
  <si>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</si>
  <si>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</si>
  <si>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</si>
  <si>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</si>
  <si>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</si>
  <si>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</si>
  <si>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</si>
  <si>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</si>
  <si>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</si>
  <si>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</si>
  <si>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</si>
  <si>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</si>
  <si>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</si>
  <si>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</si>
  <si>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</si>
  <si>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</si>
  <si>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</si>
  <si>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</si>
  <si>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</si>
  <si>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</si>
  <si>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</si>
  <si>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</si>
  <si>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</si>
  <si>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</si>
  <si>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</si>
  <si>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</si>
  <si>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</si>
  <si>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</si>
  <si>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</si>
  <si>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</si>
  <si>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</si>
  <si>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</si>
  <si>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</si>
  <si>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</si>
  <si>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</si>
  <si>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</si>
  <si>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</si>
  <si>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</si>
  <si>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</si>
  <si>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</si>
  <si>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</si>
  <si>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</si>
  <si>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</si>
  <si>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</si>
  <si>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</si>
  <si>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</si>
  <si>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</si>
  <si>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</si>
  <si>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</si>
  <si>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</si>
  <si>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</si>
  <si>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</si>
  <si>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</si>
  <si>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</si>
  <si>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</si>
  <si>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</si>
  <si>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</si>
  <si>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</si>
  <si>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</si>
  <si>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</si>
  <si>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</si>
  <si>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</si>
  <si>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</si>
  <si>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</si>
  <si>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</si>
  <si>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</si>
  <si>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</si>
  <si>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</si>
  <si>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</si>
  <si>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</si>
  <si>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</si>
  <si>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</si>
  <si>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</si>
  <si>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</si>
  <si>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</si>
  <si>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</si>
  <si>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</si>
  <si>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</si>
  <si>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</si>
  <si>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</si>
  <si>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</si>
  <si>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</si>
  <si>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</si>
  <si>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</si>
  <si>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</si>
  <si>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</si>
  <si>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</si>
  <si>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</si>
  <si>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</si>
  <si>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</si>
  <si>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</si>
  <si>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</si>
  <si>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</si>
  <si>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</si>
  <si>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</si>
  <si>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</si>
  <si>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</si>
  <si>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</si>
  <si>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</si>
  <si>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</si>
  <si>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</si>
  <si>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</si>
  <si>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</si>
  <si>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</si>
  <si>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</si>
  <si>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</si>
  <si>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</si>
  <si>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</si>
  <si>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</si>
  <si>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</si>
  <si>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</si>
  <si>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</si>
  <si>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</si>
  <si>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</si>
  <si>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</si>
  <si>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</si>
  <si>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</si>
  <si>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</si>
  <si>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</si>
  <si>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</si>
  <si>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</si>
  <si>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</si>
  <si>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</si>
  <si>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</si>
  <si>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</si>
  <si>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</si>
  <si>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</si>
  <si>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</si>
  <si>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</si>
  <si>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</si>
  <si>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</si>
  <si>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</si>
  <si>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</si>
  <si>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</si>
  <si>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</si>
  <si>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</si>
  <si>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</si>
  <si>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</si>
  <si>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</si>
  <si>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</si>
  <si>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</si>
  <si>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</si>
  <si>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</si>
  <si>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</si>
  <si>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</si>
  <si>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</si>
  <si>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</si>
  <si>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</si>
  <si>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</si>
  <si>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</si>
  <si>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</si>
  <si>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</si>
  <si>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</si>
  <si>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</si>
  <si>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</si>
  <si>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</si>
  <si>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</si>
  <si>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</si>
  <si>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</si>
  <si>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</si>
  <si>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</si>
  <si>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</si>
  <si>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</si>
  <si>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</si>
  <si>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</si>
  <si>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</si>
  <si>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</si>
  <si>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</si>
  <si>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</si>
  <si>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</si>
  <si>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</si>
  <si>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</si>
  <si>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</si>
  <si>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</si>
  <si>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</si>
  <si>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</si>
  <si>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</si>
  <si>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</si>
  <si>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</si>
  <si>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</si>
  <si>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</si>
  <si>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</si>
  <si>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</si>
  <si>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</si>
  <si>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</si>
  <si>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</si>
  <si>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</si>
  <si>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</si>
  <si>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</si>
  <si>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</si>
  <si>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</si>
  <si>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</si>
  <si>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</si>
  <si>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</si>
  <si>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</si>
  <si>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</si>
  <si>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</si>
  <si>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</si>
  <si>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</si>
  <si>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</si>
  <si>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</si>
  <si>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</si>
  <si>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</si>
  <si>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</si>
  <si>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</si>
  <si>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</si>
  <si>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</si>
  <si>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</si>
  <si>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</si>
  <si>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</si>
  <si>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</si>
  <si>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</si>
  <si>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</si>
  <si>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</si>
  <si>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</si>
  <si>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</si>
  <si>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</si>
  <si>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</si>
  <si>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</si>
  <si>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</si>
  <si>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</si>
  <si>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</si>
  <si>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</si>
  <si>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</si>
  <si>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</si>
  <si>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</si>
  <si>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</si>
  <si>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</si>
  <si>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</si>
  <si>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</si>
  <si>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</si>
  <si>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</si>
  <si>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</si>
  <si>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</si>
  <si>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</si>
  <si>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</si>
  <si>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</si>
  <si>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</si>
  <si>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</si>
  <si>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</si>
  <si>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</si>
  <si>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</si>
  <si>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</si>
  <si>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</si>
  <si>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</si>
  <si>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</si>
  <si>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</si>
  <si>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</si>
  <si>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</si>
  <si>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</si>
  <si>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</si>
  <si>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</si>
  <si>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</si>
  <si>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</si>
  <si>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</si>
  <si>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</si>
  <si>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</si>
  <si>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</si>
  <si>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</si>
  <si>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</si>
  <si>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</si>
  <si>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</si>
  <si>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</si>
  <si>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</si>
  <si>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</si>
  <si>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</si>
  <si>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</si>
  <si>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</si>
  <si>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</si>
  <si>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</si>
  <si>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</si>
  <si>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</si>
  <si>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</si>
  <si>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</si>
  <si>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</si>
  <si>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</si>
  <si>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</si>
  <si>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</si>
  <si>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</si>
  <si>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</si>
  <si>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</si>
  <si>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</si>
  <si>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</si>
  <si>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</si>
  <si>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</si>
  <si>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</si>
  <si>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</si>
  <si>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</si>
  <si>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</si>
  <si>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</si>
  <si>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</si>
  <si>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</si>
  <si>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</si>
  <si>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</si>
  <si>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</si>
  <si>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</si>
  <si>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</si>
  <si>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</si>
  <si>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</si>
  <si>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</si>
  <si>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</si>
  <si>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</si>
  <si>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</si>
  <si>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</si>
  <si>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</si>
  <si>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</si>
  <si>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</si>
  <si>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</si>
  <si>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</si>
  <si>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</si>
  <si>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</si>
  <si>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</si>
  <si>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</si>
  <si>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</si>
  <si>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</si>
  <si>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</si>
  <si>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</si>
  <si>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</si>
  <si>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</si>
  <si>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</si>
  <si>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</si>
  <si>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</si>
  <si>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</si>
  <si>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</si>
  <si>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</si>
  <si>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</si>
  <si>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</si>
  <si>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</si>
  <si>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</si>
  <si>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</si>
  <si>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</si>
  <si>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</si>
  <si>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</si>
  <si>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</si>
  <si>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</si>
  <si>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</si>
  <si>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</si>
  <si>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</si>
  <si>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</si>
  <si>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</si>
  <si>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</si>
  <si>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</si>
  <si>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</si>
  <si>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</si>
  <si>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</si>
  <si>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</si>
  <si>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</si>
  <si>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</si>
  <si>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</si>
  <si>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</si>
  <si>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</si>
  <si>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</si>
  <si>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</si>
  <si>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</si>
  <si>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</si>
  <si>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</si>
  <si>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</si>
  <si>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</si>
  <si>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</si>
  <si>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</si>
  <si>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</si>
  <si>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</si>
  <si>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</si>
  <si>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</si>
  <si>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</si>
  <si>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</si>
  <si>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</si>
  <si>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</si>
  <si>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</si>
  <si>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</si>
  <si>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</si>
  <si>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</si>
  <si>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</si>
  <si>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</si>
  <si>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</si>
  <si>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</si>
  <si>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</si>
  <si>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</si>
  <si>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</si>
  <si>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</si>
  <si>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</si>
  <si>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</si>
  <si>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</si>
  <si>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</si>
  <si>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</si>
  <si>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</si>
  <si>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</si>
  <si>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</si>
  <si>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</si>
  <si>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</si>
  <si>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</si>
  <si>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</si>
  <si>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</si>
  <si>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</si>
  <si>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</si>
  <si>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</si>
  <si>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</si>
  <si>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</si>
  <si>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</si>
  <si>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</si>
  <si>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</si>
  <si>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</si>
  <si>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</si>
  <si>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</si>
  <si>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</si>
  <si>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</si>
  <si>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</si>
  <si>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</si>
  <si>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</si>
  <si>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</si>
  <si>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</si>
  <si>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</si>
  <si>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</si>
  <si>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</si>
  <si>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</si>
  <si>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</si>
  <si>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</si>
  <si>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</si>
  <si>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</si>
  <si>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</si>
  <si>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</si>
  <si>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</si>
  <si>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</si>
  <si>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</si>
  <si>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</si>
  <si>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</si>
  <si>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</si>
  <si>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</si>
  <si>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</si>
  <si>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</si>
  <si>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</si>
  <si>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</si>
  <si>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</si>
  <si>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</si>
  <si>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</si>
  <si>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</si>
  <si>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</si>
  <si>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</si>
  <si>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</si>
  <si>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</si>
  <si>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</si>
  <si>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</si>
  <si>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</si>
  <si>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</si>
  <si>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</si>
  <si>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</si>
  <si>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</si>
  <si>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</si>
  <si>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</si>
  <si>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</si>
  <si>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</si>
  <si>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</si>
  <si>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</si>
  <si>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</si>
  <si>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</si>
  <si>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</si>
  <si>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</si>
  <si>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</si>
  <si>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</si>
  <si>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</si>
  <si>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</si>
  <si>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</si>
  <si>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</si>
  <si>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</si>
  <si>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</si>
  <si>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</si>
  <si>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</si>
  <si>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</si>
  <si>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</si>
  <si>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</si>
  <si>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</si>
  <si>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</si>
  <si>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</si>
  <si>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</si>
  <si>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</si>
  <si>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</si>
  <si>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</si>
  <si>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</si>
  <si>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</si>
  <si>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</si>
  <si>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</si>
  <si>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</si>
  <si>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</si>
  <si>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</si>
  <si>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</si>
  <si>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</si>
  <si>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</si>
  <si>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</si>
  <si>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</si>
  <si>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</si>
  <si>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</si>
  <si>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</si>
  <si>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</si>
  <si>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</si>
  <si>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</si>
  <si>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</si>
  <si>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</si>
  <si>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</si>
  <si>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</si>
  <si>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</si>
  <si>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</si>
  <si>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</si>
  <si>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</si>
  <si>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</si>
  <si>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</si>
  <si>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</si>
  <si>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</si>
  <si>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</si>
  <si>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</si>
  <si>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</si>
  <si>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</si>
  <si>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</si>
  <si>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</si>
  <si>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</si>
  <si>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</si>
  <si>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</si>
  <si>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</si>
  <si>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</si>
  <si>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</si>
  <si>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</si>
  <si>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</si>
  <si>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</si>
  <si>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</si>
  <si>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</si>
  <si>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</si>
  <si>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</si>
  <si>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</si>
  <si>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</si>
  <si>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</si>
  <si>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</si>
  <si>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</si>
  <si>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</si>
  <si>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</si>
  <si>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</si>
  <si>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</si>
  <si>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</si>
  <si>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</si>
  <si>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</si>
  <si>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</si>
  <si>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</si>
  <si>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</si>
  <si>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</si>
  <si>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</si>
  <si>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</si>
  <si>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</si>
  <si>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</si>
  <si>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</si>
  <si>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</si>
  <si>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</si>
  <si>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</si>
  <si>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</si>
  <si>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</si>
  <si>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</si>
  <si>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</si>
  <si>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</si>
  <si>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</si>
  <si>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</si>
  <si>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</si>
  <si>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</si>
  <si>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</si>
  <si>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</si>
  <si>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</si>
  <si>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</si>
  <si>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</si>
  <si>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</si>
  <si>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</si>
  <si>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</si>
  <si>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</si>
  <si>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</si>
  <si>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</si>
  <si>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</si>
  <si>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</si>
  <si>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</si>
  <si>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</si>
  <si>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</si>
  <si>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</si>
  <si>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</si>
  <si>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</si>
  <si>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</si>
  <si>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</si>
  <si>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</si>
  <si>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</si>
  <si>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</si>
  <si>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</si>
  <si>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</si>
  <si>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</si>
  <si>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</si>
  <si>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</si>
  <si>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</si>
  <si>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</si>
  <si>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</si>
  <si>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</si>
  <si>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</si>
  <si>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</si>
  <si>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</si>
  <si>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</si>
  <si>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</si>
  <si>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</si>
  <si>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</si>
  <si>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</si>
  <si>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</si>
  <si>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</si>
  <si>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</si>
  <si>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</si>
  <si>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</si>
  <si>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</si>
  <si>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</si>
  <si>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</si>
  <si>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</si>
  <si>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</si>
  <si>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</si>
  <si>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</si>
  <si>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</si>
  <si>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</si>
  <si>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</si>
  <si>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</si>
  <si>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</si>
  <si>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</si>
  <si>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</si>
  <si>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</si>
  <si>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</si>
  <si>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</si>
  <si>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</si>
  <si>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</si>
  <si>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</si>
  <si>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</si>
  <si>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</si>
  <si>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</si>
  <si>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</si>
  <si>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</si>
  <si>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</si>
  <si>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</si>
  <si>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</si>
  <si>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</si>
  <si>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</si>
  <si>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</si>
  <si>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</si>
  <si>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</si>
  <si>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</si>
  <si>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</si>
  <si>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</si>
  <si>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</si>
  <si>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</si>
  <si>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</si>
  <si>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</si>
  <si>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</si>
  <si>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</si>
  <si>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</si>
  <si>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</si>
  <si>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</si>
  <si>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</si>
  <si>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</si>
  <si>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</si>
  <si>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</si>
  <si>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</si>
  <si>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</si>
  <si>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</si>
  <si>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</si>
  <si>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</si>
  <si>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</si>
  <si>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</si>
  <si>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</si>
  <si>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</si>
  <si>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</si>
  <si>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</si>
  <si>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</si>
  <si>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</si>
  <si>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</si>
  <si>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</si>
  <si>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</si>
  <si>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</si>
  <si>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</si>
  <si>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</si>
  <si>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</si>
  <si>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</si>
  <si>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</si>
  <si>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</si>
  <si>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</si>
  <si>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</si>
  <si>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</si>
  <si>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</si>
  <si>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</si>
  <si>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</si>
  <si>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</si>
  <si>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</si>
  <si>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</si>
  <si>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</si>
  <si>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</si>
  <si>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</si>
  <si>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</si>
  <si>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</si>
  <si>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</si>
  <si>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</si>
  <si>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</si>
  <si>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</si>
  <si>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</si>
  <si>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</si>
  <si>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</si>
  <si>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</si>
  <si>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</si>
  <si>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</si>
  <si>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</si>
  <si>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</si>
  <si>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</si>
  <si>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</si>
  <si>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</si>
  <si>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</si>
  <si>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</si>
  <si>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</si>
  <si>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</si>
  <si>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</si>
  <si>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</si>
  <si>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</si>
  <si>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</si>
  <si>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</si>
  <si>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</si>
  <si>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</si>
  <si>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</si>
  <si>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</si>
  <si>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</si>
  <si>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</si>
  <si>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</si>
  <si>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</si>
  <si>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</si>
  <si>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</si>
  <si>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</si>
  <si>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</si>
  <si>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</si>
  <si>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</si>
  <si>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</si>
  <si>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</si>
  <si>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</si>
  <si>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</si>
  <si>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</si>
  <si>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</si>
  <si>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</si>
  <si>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</si>
  <si>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</si>
  <si>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</si>
  <si>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</si>
  <si>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</si>
  <si>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</si>
  <si>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</si>
  <si>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</si>
  <si>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</si>
  <si>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</si>
  <si>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</si>
  <si>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</si>
  <si>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</si>
  <si>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</si>
  <si>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</si>
  <si>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</si>
  <si>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</si>
  <si>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</si>
  <si>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</si>
  <si>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</si>
  <si>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</si>
  <si>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</si>
  <si>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</si>
  <si>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</si>
  <si>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</si>
  <si>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</si>
  <si>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</si>
  <si>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</si>
  <si>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</si>
  <si>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</si>
  <si>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</si>
  <si>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</si>
  <si>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</si>
  <si>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</si>
  <si>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</si>
  <si>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</si>
  <si>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</si>
  <si>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</si>
  <si>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</si>
  <si>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</si>
  <si>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</si>
  <si>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</si>
  <si>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</si>
  <si>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</si>
  <si>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</si>
  <si>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</si>
  <si>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</si>
  <si>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</si>
  <si>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</si>
  <si>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</si>
  <si>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</si>
  <si>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</si>
  <si>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</si>
  <si>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</si>
  <si>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</si>
  <si>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</si>
  <si>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</si>
  <si>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</si>
  <si>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</si>
  <si>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</si>
  <si>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</si>
  <si>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</si>
  <si>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</si>
  <si>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</si>
  <si>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</si>
  <si>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</si>
  <si>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</si>
  <si>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</si>
  <si>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</si>
  <si>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</si>
  <si>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</si>
  <si>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</si>
  <si>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</si>
  <si>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</si>
  <si>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</si>
  <si>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</si>
  <si>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</si>
  <si>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</si>
  <si>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</si>
  <si>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</si>
  <si>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</si>
  <si>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</si>
  <si>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</si>
  <si>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</si>
  <si>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</si>
  <si>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</si>
  <si>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</si>
  <si>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</si>
  <si>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</si>
  <si>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</si>
  <si>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</si>
  <si>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</si>
  <si>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</si>
  <si>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</si>
  <si>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</si>
  <si>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</si>
  <si>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</si>
  <si>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</si>
  <si>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</si>
  <si>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</si>
  <si>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</si>
  <si>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</si>
  <si>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</si>
  <si>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</si>
  <si>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</si>
  <si>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</si>
  <si>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</si>
  <si>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</si>
  <si>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</si>
  <si>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</si>
  <si>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</si>
  <si>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</si>
  <si>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</si>
  <si>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</si>
  <si>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</si>
  <si>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</si>
  <si>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</si>
  <si>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</si>
  <si>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</si>
  <si>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</si>
  <si>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</si>
  <si>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</si>
  <si>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</si>
  <si>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</si>
  <si>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</si>
  <si>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</si>
  <si>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</si>
  <si>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</si>
  <si>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</si>
  <si>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</si>
  <si>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</si>
  <si>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</si>
  <si>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</si>
  <si>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</si>
  <si>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</si>
  <si>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</si>
  <si>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</si>
  <si>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</si>
  <si>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</si>
  <si>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</si>
  <si>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</si>
  <si>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</si>
  <si>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</si>
  <si>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</si>
  <si>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</si>
  <si>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</si>
  <si>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</si>
  <si>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</si>
  <si>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</si>
  <si>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</si>
  <si>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</si>
  <si>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</si>
  <si>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</si>
  <si>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</si>
  <si>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</si>
  <si>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</si>
  <si>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</si>
  <si>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</si>
  <si>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</si>
  <si>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</si>
  <si>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</si>
  <si>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</si>
  <si>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</si>
  <si>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</si>
  <si>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</si>
  <si>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</si>
  <si>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</si>
  <si>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</si>
  <si>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</si>
  <si>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</si>
  <si>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</si>
  <si>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</si>
  <si>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</si>
  <si>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</si>
  <si>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</si>
  <si>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</si>
  <si>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</si>
  <si>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</si>
  <si>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</si>
  <si>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</si>
  <si>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</si>
  <si>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</si>
  <si>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</si>
  <si>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</si>
  <si>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</si>
  <si>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</si>
  <si>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</si>
  <si>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</si>
  <si>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</si>
  <si>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</si>
  <si>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</si>
  <si>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</si>
  <si>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</si>
  <si>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</si>
  <si>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</si>
  <si>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</si>
  <si>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</si>
  <si>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</si>
  <si>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</si>
  <si>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</si>
  <si>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</si>
  <si>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</si>
  <si>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</si>
  <si>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</si>
  <si>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</si>
  <si>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</si>
  <si>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</si>
  <si>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</si>
  <si>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</si>
  <si>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</si>
  <si>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</si>
  <si>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</si>
  <si>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</si>
  <si>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</si>
  <si>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</si>
  <si>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</si>
  <si>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</si>
  <si>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</si>
  <si>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</si>
  <si>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</si>
  <si>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</si>
  <si>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</si>
  <si>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</si>
  <si>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</si>
  <si>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</si>
  <si>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</si>
  <si>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</si>
  <si>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</si>
  <si>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</si>
  <si>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</si>
  <si>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</si>
  <si>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</si>
  <si>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</si>
  <si>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</si>
  <si>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</si>
  <si>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</si>
  <si>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</si>
  <si>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</si>
  <si>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</si>
  <si>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</si>
  <si>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</si>
  <si>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</si>
  <si>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</si>
  <si>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</si>
  <si>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</si>
  <si>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</si>
  <si>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</si>
  <si>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</si>
  <si>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</si>
  <si>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</si>
  <si>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</si>
  <si>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</si>
  <si>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</si>
  <si>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</si>
  <si>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</si>
  <si>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</si>
  <si>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</si>
  <si>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</si>
  <si>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</si>
  <si>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</si>
  <si>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</si>
  <si>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</si>
  <si>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</si>
  <si>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</si>
  <si>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</si>
  <si>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</si>
  <si>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</si>
  <si>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</si>
  <si>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</si>
  <si>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</si>
  <si>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</si>
  <si>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</si>
  <si>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</si>
  <si>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</si>
  <si>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</si>
  <si>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</si>
  <si>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</si>
  <si>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</si>
  <si>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</si>
  <si>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</si>
  <si>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</si>
  <si>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</si>
  <si>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</si>
  <si>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</si>
  <si>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</si>
  <si>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</si>
  <si>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</si>
  <si>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</si>
  <si>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</si>
  <si>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</si>
  <si>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</si>
  <si>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</si>
  <si>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</si>
  <si>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</si>
  <si>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</si>
  <si>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</si>
  <si>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</si>
  <si>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</si>
  <si>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</si>
  <si>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</si>
  <si>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</si>
  <si>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</si>
  <si>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</si>
  <si>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</si>
  <si>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</si>
  <si>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</si>
  <si>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</si>
  <si>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</si>
  <si>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</si>
  <si>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</si>
  <si>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</si>
  <si>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</si>
  <si>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</si>
  <si>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</si>
  <si>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</si>
  <si>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</si>
  <si>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</si>
  <si>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</si>
  <si>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</si>
  <si>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</si>
  <si>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</si>
  <si>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</si>
  <si>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</si>
  <si>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</si>
  <si>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</si>
  <si>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</si>
  <si>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</si>
  <si>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</si>
  <si>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</si>
  <si>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</si>
  <si>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</si>
  <si>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</si>
  <si>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</si>
  <si>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</si>
  <si>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</si>
  <si>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</si>
  <si>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</si>
  <si>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</si>
  <si>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</si>
  <si>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</si>
  <si>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</si>
  <si>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</si>
  <si>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</si>
  <si>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</si>
  <si>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</si>
  <si>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</si>
  <si>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</si>
  <si>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</si>
  <si>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</si>
  <si>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</si>
  <si>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</si>
  <si>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</si>
  <si>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</si>
  <si>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</si>
  <si>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</si>
  <si>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</si>
  <si>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</si>
  <si>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</si>
  <si>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</si>
  <si>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</si>
  <si>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</si>
  <si>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</si>
  <si>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</si>
  <si>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</si>
  <si>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</si>
  <si>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</si>
  <si>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</si>
  <si>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</si>
  <si>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</si>
  <si>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</si>
  <si>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</si>
  <si>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</si>
  <si>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</si>
  <si>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</si>
  <si>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</si>
  <si>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</si>
  <si>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</si>
  <si>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</si>
  <si>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</si>
  <si>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</si>
  <si>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</si>
  <si>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</si>
  <si>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</si>
  <si>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</si>
  <si>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</si>
  <si>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</si>
  <si>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</si>
  <si>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</si>
  <si>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</si>
  <si>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</si>
  <si>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</si>
  <si>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</si>
  <si>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</si>
  <si>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</si>
  <si>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</si>
  <si>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</si>
  <si>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</si>
  <si>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</si>
  <si>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</si>
  <si>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</si>
  <si>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</si>
  <si>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</si>
  <si>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</si>
  <si>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</si>
  <si>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</si>
  <si>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</si>
  <si>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</si>
  <si>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</si>
  <si>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</si>
  <si>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</si>
  <si>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</si>
  <si>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</si>
  <si>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</si>
  <si>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</si>
  <si>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</si>
  <si>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</si>
  <si>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</si>
  <si>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</si>
  <si>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</si>
  <si>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</si>
  <si>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</si>
  <si>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</si>
  <si>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</si>
  <si>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</si>
  <si>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</si>
  <si>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</si>
  <si>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</si>
  <si>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</si>
  <si>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</si>
  <si>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</si>
  <si>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</si>
  <si>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</si>
  <si>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</si>
  <si>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</si>
  <si>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</si>
  <si>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</si>
  <si>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</si>
  <si>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</si>
  <si>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</si>
  <si>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</si>
  <si>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</si>
  <si>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</si>
  <si>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</si>
  <si>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</si>
  <si>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</si>
  <si>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</si>
  <si>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</si>
  <si>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</si>
  <si>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</si>
  <si>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</si>
  <si>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</si>
  <si>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</si>
  <si>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</si>
  <si>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</si>
  <si>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</si>
  <si>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</si>
  <si>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</si>
  <si>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</si>
  <si>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</si>
  <si>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</si>
  <si>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</si>
  <si>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</si>
  <si>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</si>
  <si>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</si>
  <si>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</si>
  <si>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</si>
  <si>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</si>
  <si>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</si>
  <si>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</si>
  <si>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</si>
  <si>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</si>
  <si>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</si>
  <si>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</si>
  <si>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</si>
  <si>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</si>
  <si>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</si>
  <si>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</si>
  <si>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</si>
  <si>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</si>
  <si>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</si>
  <si>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</si>
  <si>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</si>
  <si>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</si>
  <si>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</si>
  <si>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</si>
  <si>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</si>
  <si>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</si>
  <si>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</si>
  <si>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</si>
  <si>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</si>
  <si>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</si>
  <si>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</si>
  <si>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</si>
  <si>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</si>
  <si>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</si>
  <si>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</si>
  <si>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</si>
  <si>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</si>
  <si>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</si>
  <si>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</si>
  <si>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</si>
  <si>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</si>
  <si>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</si>
  <si>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</si>
  <si>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</si>
  <si>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</si>
  <si>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</si>
  <si>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</si>
  <si>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</si>
  <si>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</si>
  <si>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</si>
  <si>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</si>
  <si>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</si>
  <si>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</si>
  <si>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</si>
  <si>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</si>
  <si>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</si>
  <si>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</si>
  <si>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</si>
  <si>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</si>
  <si>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</si>
  <si>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</si>
  <si>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</si>
  <si>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</si>
  <si>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</si>
  <si>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</si>
  <si>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</si>
  <si>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</si>
  <si>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</si>
  <si>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</si>
  <si>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</si>
  <si>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</si>
  <si>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</si>
  <si>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</si>
  <si>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</si>
  <si>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</si>
  <si>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</si>
  <si>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</si>
  <si>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</si>
  <si>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</si>
  <si>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</si>
  <si>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</si>
  <si>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</si>
  <si>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</si>
  <si>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</si>
  <si>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</si>
  <si>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</si>
  <si>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</si>
  <si>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</si>
  <si>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</si>
  <si>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</si>
  <si>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</si>
  <si>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</si>
  <si>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</si>
  <si>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</si>
  <si>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</si>
  <si>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</si>
  <si>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</si>
  <si>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</si>
  <si>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</si>
  <si>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</si>
  <si>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</si>
  <si>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</si>
  <si>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</si>
  <si>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</si>
  <si>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</si>
  <si>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</si>
  <si>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</si>
  <si>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</si>
  <si>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</si>
  <si>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</si>
  <si>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</si>
  <si>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</si>
  <si>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</si>
  <si>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</si>
  <si>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</si>
  <si>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</si>
  <si>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</si>
  <si>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</si>
  <si>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</si>
  <si>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</si>
  <si>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</si>
  <si>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</si>
  <si>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</si>
  <si>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</si>
  <si>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</si>
  <si>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</si>
  <si>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</si>
  <si>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</si>
  <si>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</si>
  <si>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</si>
  <si>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</si>
  <si>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</si>
  <si>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</si>
  <si>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</si>
  <si>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</si>
  <si>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</si>
  <si>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</si>
  <si>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</si>
  <si>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</si>
  <si>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</si>
  <si>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</si>
  <si>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</si>
  <si>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</si>
  <si>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</si>
  <si>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</si>
  <si>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</si>
  <si>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</si>
  <si>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</si>
  <si>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</si>
  <si>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</si>
  <si>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</si>
  <si>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</si>
  <si>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</si>
  <si>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</si>
  <si>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</si>
  <si>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</si>
  <si>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</si>
  <si>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</si>
  <si>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</si>
  <si>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</si>
  <si>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</si>
  <si>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</si>
  <si>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</si>
  <si>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</si>
  <si>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</si>
  <si>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</si>
  <si>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</si>
  <si>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</si>
  <si>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</si>
  <si>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</si>
  <si>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</si>
  <si>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</si>
  <si>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</si>
  <si>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</si>
  <si>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</si>
  <si>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</si>
  <si>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</si>
  <si>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</si>
  <si>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</si>
  <si>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</si>
  <si>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</si>
  <si>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</si>
  <si>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</si>
  <si>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</si>
  <si>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</si>
  <si>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</si>
  <si>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</si>
  <si>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</si>
  <si>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</si>
  <si>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</si>
  <si>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</si>
  <si>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</si>
  <si>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</si>
  <si>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</si>
  <si>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</si>
  <si>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</si>
  <si>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</si>
  <si>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</si>
  <si>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</si>
  <si>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</si>
  <si>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</si>
  <si>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</si>
  <si>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</si>
  <si>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</si>
  <si>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</si>
  <si>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</si>
  <si>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</si>
  <si>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</si>
  <si>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</si>
  <si>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</si>
  <si>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</si>
  <si>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</si>
  <si>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</si>
  <si>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</si>
  <si>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</si>
  <si>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</si>
  <si>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</si>
  <si>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</si>
  <si>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</si>
  <si>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</si>
  <si>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</si>
  <si>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</si>
  <si>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</si>
  <si>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</si>
  <si>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</si>
  <si>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</si>
  <si>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</si>
  <si>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</si>
  <si>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</si>
  <si>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</si>
  <si>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</si>
  <si>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</si>
  <si>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</si>
  <si>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</si>
  <si>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</si>
  <si>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</si>
  <si>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</si>
  <si>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</si>
  <si>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</si>
  <si>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</si>
  <si>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</si>
  <si>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</si>
  <si>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</si>
  <si>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</si>
  <si>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</si>
  <si>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</si>
  <si>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</si>
  <si>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</si>
  <si>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</si>
  <si>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</si>
  <si>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</si>
  <si>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</si>
  <si>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</si>
  <si>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</si>
  <si>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</si>
  <si>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</si>
  <si>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</si>
  <si>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</si>
  <si>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</si>
  <si>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</si>
  <si>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</si>
  <si>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</si>
  <si>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</si>
  <si>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</si>
  <si>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</si>
  <si>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</si>
  <si>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</si>
  <si>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</si>
  <si>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</si>
  <si>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</si>
  <si>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</si>
  <si>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</si>
  <si>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</si>
  <si>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</si>
  <si>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</si>
  <si>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</si>
  <si>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</si>
  <si>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</si>
  <si>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</si>
  <si>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</si>
  <si>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</si>
  <si>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</si>
  <si>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</si>
  <si>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</si>
  <si>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</si>
  <si>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</si>
  <si>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</si>
  <si>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</si>
  <si>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</si>
  <si>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</si>
  <si>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</si>
  <si>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</si>
  <si>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</si>
  <si>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</si>
  <si>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</si>
  <si>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</si>
  <si>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</si>
  <si>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</si>
  <si>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</si>
  <si>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</si>
  <si>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</si>
  <si>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</si>
  <si>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</si>
  <si>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</si>
  <si>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</si>
  <si>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</si>
  <si>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</si>
  <si>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</si>
  <si>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</si>
  <si>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</si>
  <si>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</si>
  <si>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</si>
  <si>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</si>
  <si>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</si>
  <si>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</si>
  <si>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</si>
  <si>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</si>
  <si>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</si>
  <si>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</si>
  <si>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</si>
  <si>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</si>
  <si>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</si>
  <si>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</si>
  <si>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</si>
  <si>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</si>
  <si>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</si>
  <si>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</si>
  <si>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</si>
  <si>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</si>
  <si>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</si>
  <si>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</si>
  <si>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</si>
  <si>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</si>
  <si>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</si>
  <si>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</si>
  <si>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</si>
  <si>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</si>
  <si>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</si>
  <si>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</si>
  <si>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</si>
  <si>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</si>
  <si>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</si>
  <si>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</si>
  <si>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</si>
  <si>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</si>
  <si>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</si>
  <si>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</si>
  <si>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</si>
  <si>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</si>
  <si>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</si>
  <si>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</si>
  <si>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</si>
  <si>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</si>
  <si>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</si>
  <si>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</si>
  <si>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</si>
  <si>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</si>
  <si>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</si>
  <si>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</si>
  <si>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</si>
  <si>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</si>
  <si>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</si>
  <si>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</si>
  <si>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</si>
  <si>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</si>
  <si>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</si>
  <si>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</si>
  <si>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</si>
  <si>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</si>
  <si>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</si>
  <si>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</si>
  <si>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</si>
  <si>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</si>
  <si>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</si>
  <si>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</si>
  <si>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</si>
  <si>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</si>
  <si>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</si>
  <si>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</si>
  <si>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</si>
  <si>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</si>
  <si>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</si>
  <si>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</si>
  <si>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</si>
  <si>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</si>
  <si>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</si>
  <si>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</si>
  <si>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</si>
  <si>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</si>
  <si>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</si>
  <si>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</si>
  <si>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</si>
  <si>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</si>
  <si>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</si>
  <si>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</si>
  <si>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</si>
  <si>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</si>
  <si>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</si>
  <si>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</si>
  <si>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</si>
  <si>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</si>
  <si>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</si>
  <si>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</si>
  <si>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</si>
  <si>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</si>
  <si>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</si>
  <si>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</si>
  <si>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</si>
  <si>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</si>
  <si>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</si>
  <si>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</si>
  <si>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</si>
  <si>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</si>
  <si>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</si>
  <si>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</si>
  <si>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</si>
  <si>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</si>
  <si>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</si>
  <si>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</si>
  <si>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</si>
  <si>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</si>
  <si>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</si>
  <si>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</si>
  <si>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</si>
  <si>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</si>
  <si>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</si>
  <si>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</si>
  <si>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</si>
  <si>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</si>
  <si>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</si>
  <si>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</si>
  <si>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</si>
  <si>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</si>
  <si>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</si>
  <si>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</si>
  <si>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</si>
  <si>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</si>
  <si>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</si>
  <si>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</si>
  <si>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</si>
  <si>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</si>
  <si>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</si>
  <si>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</si>
  <si>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</si>
  <si>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</si>
  <si>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</si>
  <si>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</si>
  <si>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</si>
  <si>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</si>
  <si>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</si>
  <si>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</si>
  <si>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</si>
  <si>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</si>
  <si>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</si>
  <si>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</si>
  <si>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</si>
  <si>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</si>
  <si>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</si>
  <si>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</si>
  <si>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</si>
  <si>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</si>
  <si>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</si>
  <si>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</si>
  <si>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</si>
  <si>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</si>
  <si>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</si>
  <si>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</si>
  <si>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</si>
  <si>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</si>
  <si>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</si>
  <si>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</si>
  <si>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</si>
  <si>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</si>
  <si>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</si>
  <si>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</si>
  <si>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</si>
  <si>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</si>
  <si>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</si>
  <si>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</si>
  <si>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</si>
  <si>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</si>
  <si>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</si>
  <si>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</si>
  <si>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</si>
  <si>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</si>
  <si>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</si>
  <si>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</si>
  <si>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</si>
  <si>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</si>
  <si>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</si>
  <si>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</si>
  <si>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</si>
  <si>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</si>
  <si>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</si>
  <si>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</si>
  <si>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</si>
  <si>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</si>
  <si>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</si>
  <si>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</si>
  <si>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</si>
  <si>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</si>
  <si>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</si>
  <si>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</si>
  <si>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</si>
  <si>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</si>
  <si>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</si>
  <si>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</si>
  <si>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</si>
  <si>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</si>
  <si>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</si>
  <si>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</si>
  <si>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</si>
  <si>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</si>
  <si>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</si>
  <si>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</si>
  <si>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</si>
  <si>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</si>
  <si>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</si>
  <si>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</si>
  <si>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</si>
  <si>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</si>
  <si>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</si>
  <si>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</si>
  <si>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</si>
  <si>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</si>
  <si>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</si>
  <si>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</si>
  <si>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</si>
  <si>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</si>
  <si>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</si>
  <si>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</si>
  <si>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</si>
  <si>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</si>
  <si>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</si>
  <si>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</si>
  <si>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</si>
  <si>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</si>
  <si>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</si>
  <si>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</si>
  <si>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</si>
  <si>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</si>
  <si>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</si>
  <si>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</si>
  <si>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</si>
  <si>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</si>
  <si>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</si>
  <si>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</si>
  <si>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</si>
  <si>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</si>
  <si>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</si>
  <si>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</si>
  <si>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</si>
  <si>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</si>
  <si>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</si>
  <si>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</si>
  <si>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</si>
  <si>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</si>
  <si>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</si>
  <si>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</si>
  <si>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</si>
  <si>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</si>
  <si>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</si>
  <si>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</si>
  <si>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</si>
  <si>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</si>
  <si>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</si>
  <si>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</si>
  <si>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</si>
  <si>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</si>
  <si>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</si>
  <si>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</si>
  <si>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</si>
  <si>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</si>
  <si>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</si>
  <si>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</si>
  <si>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</si>
  <si>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</si>
  <si>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</si>
  <si>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</si>
  <si>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</si>
  <si>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</si>
  <si>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</si>
  <si>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</si>
  <si>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</si>
  <si>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</si>
  <si>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</si>
  <si>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</si>
  <si>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</si>
  <si>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</si>
  <si>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</si>
  <si>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</si>
  <si>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</si>
  <si>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</si>
  <si>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</si>
  <si>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</si>
  <si>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</si>
  <si>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</si>
  <si>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</si>
  <si>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</si>
  <si>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</si>
  <si>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</si>
  <si>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</si>
  <si>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</si>
  <si>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</si>
  <si>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</si>
  <si>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</si>
  <si>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</si>
  <si>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</si>
  <si>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</si>
  <si>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</si>
  <si>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</si>
  <si>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</si>
  <si>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</si>
  <si>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</si>
  <si>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</si>
  <si>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</si>
  <si>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</si>
  <si>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</si>
  <si>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</si>
  <si>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</si>
  <si>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</si>
  <si>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</si>
  <si>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</si>
  <si>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</si>
  <si>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</si>
  <si>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</si>
  <si>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</si>
  <si>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</si>
  <si>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</si>
  <si>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</si>
  <si>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</si>
  <si>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</si>
  <si>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</si>
  <si>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</si>
  <si>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</si>
  <si>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</si>
  <si>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</si>
  <si>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</si>
  <si>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</si>
  <si>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</si>
  <si>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</si>
  <si>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</si>
  <si>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</si>
  <si>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</si>
  <si>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</si>
  <si>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</si>
  <si>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</si>
  <si>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</si>
  <si>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</si>
  <si>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</si>
  <si>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</si>
  <si>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</si>
  <si>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</si>
  <si>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</si>
  <si>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</si>
  <si>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</si>
  <si>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</si>
  <si>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</si>
  <si>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</si>
  <si>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</si>
  <si>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</si>
  <si>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</si>
  <si>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</si>
  <si>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</si>
  <si>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</si>
  <si>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</si>
  <si>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</si>
  <si>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</si>
  <si>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</si>
  <si>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</si>
  <si>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</si>
  <si>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</si>
  <si>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</si>
  <si>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</si>
  <si>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</si>
  <si>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</si>
  <si>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</si>
  <si>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</si>
  <si>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</si>
  <si>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</si>
  <si>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</si>
  <si>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</si>
  <si>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</si>
  <si>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</si>
  <si>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</si>
  <si>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</si>
  <si>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</si>
  <si>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</si>
  <si>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</si>
  <si>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</si>
  <si>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</si>
  <si>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</si>
  <si>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</si>
  <si>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</si>
  <si>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</si>
  <si>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</si>
  <si>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</si>
  <si>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</si>
  <si>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</si>
  <si>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</si>
  <si>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</si>
  <si>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</si>
  <si>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</si>
  <si>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</si>
  <si>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</si>
  <si>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</si>
  <si>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</si>
  <si>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</si>
  <si>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</si>
  <si>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</si>
  <si>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</si>
  <si>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</si>
  <si>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</si>
  <si>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</si>
  <si>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</si>
  <si>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</si>
  <si>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</si>
  <si>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</si>
  <si>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</si>
  <si>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</si>
  <si>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</si>
  <si>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</si>
  <si>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</si>
  <si>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</si>
  <si>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</si>
  <si>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</si>
  <si>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</si>
  <si>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</si>
  <si>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</si>
  <si>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</si>
  <si>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</si>
  <si>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</si>
  <si>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</si>
  <si>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</si>
  <si>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</si>
  <si>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</si>
  <si>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</si>
  <si>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</si>
  <si>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</si>
  <si>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</si>
  <si>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</si>
  <si>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</si>
  <si>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</si>
  <si>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</si>
  <si>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</si>
  <si>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</si>
  <si>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</si>
  <si>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</si>
  <si>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</si>
  <si>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</si>
  <si>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</si>
  <si>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</si>
  <si>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</si>
  <si>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</si>
  <si>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</si>
  <si>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</si>
  <si>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</si>
  <si>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</si>
  <si>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</si>
  <si>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</si>
  <si>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</si>
  <si>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</si>
  <si>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</si>
  <si>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</si>
  <si>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</si>
  <si>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</si>
  <si>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</si>
  <si>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</si>
  <si>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</si>
  <si>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</si>
  <si>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</si>
  <si>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</si>
  <si>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</si>
  <si>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</si>
  <si>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</si>
  <si>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</si>
  <si>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</si>
  <si>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</si>
  <si>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</si>
  <si>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</si>
  <si>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</si>
  <si>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</si>
  <si>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</si>
  <si>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</si>
  <si>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</si>
  <si>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</si>
  <si>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</si>
  <si>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</si>
  <si>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</si>
  <si>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</si>
  <si>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</si>
  <si>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</si>
  <si>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</si>
  <si>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</si>
  <si>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</si>
  <si>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</si>
  <si>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</si>
  <si>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</si>
  <si>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</si>
  <si>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</si>
  <si>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</si>
  <si>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</si>
  <si>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</si>
  <si>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</si>
  <si>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</si>
  <si>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</si>
  <si>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</si>
  <si>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</si>
  <si>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</si>
  <si>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</si>
  <si>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</si>
  <si>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</si>
  <si>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</si>
  <si>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</si>
  <si>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</si>
  <si>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</si>
  <si>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</si>
  <si>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</si>
  <si>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</si>
  <si>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</si>
  <si>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</si>
  <si>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</si>
  <si>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</si>
  <si>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</si>
  <si>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</si>
  <si>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</si>
  <si>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</si>
  <si>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</si>
  <si>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</si>
  <si>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</si>
  <si>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</si>
  <si>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</si>
  <si>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</si>
  <si>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</si>
  <si>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</si>
  <si>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</si>
  <si>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</si>
  <si>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</si>
  <si>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</si>
  <si>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</si>
  <si>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</si>
  <si>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</si>
  <si>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</si>
  <si>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</si>
  <si>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</si>
  <si>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</si>
  <si>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</si>
  <si>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</si>
  <si>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</si>
  <si>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</si>
  <si>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</si>
  <si>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</si>
  <si>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</si>
  <si>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</si>
  <si>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</si>
  <si>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</si>
  <si>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</si>
  <si>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</si>
  <si>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</si>
  <si>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</si>
  <si>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</si>
  <si>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</si>
  <si>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</si>
  <si>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</si>
  <si>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</si>
  <si>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</si>
  <si>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</si>
  <si>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</si>
  <si>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</si>
  <si>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</si>
  <si>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</si>
  <si>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</si>
  <si>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</si>
  <si>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</si>
  <si>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</si>
  <si>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</si>
  <si>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</si>
  <si>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</si>
  <si>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</si>
  <si>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</si>
  <si>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</si>
  <si>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</si>
  <si>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</si>
  <si>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</si>
  <si>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</si>
  <si>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</si>
  <si>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</si>
  <si>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</si>
  <si>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</si>
  <si>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</si>
  <si>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</si>
  <si>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</si>
  <si>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</si>
  <si>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</si>
  <si>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</si>
  <si>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</si>
  <si>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</si>
  <si>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</si>
  <si>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</si>
  <si>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</si>
  <si>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</si>
  <si>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</si>
  <si>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</si>
  <si>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</si>
  <si>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</si>
  <si>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</si>
  <si>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</si>
  <si>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</si>
  <si>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</si>
  <si>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</si>
  <si>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</si>
  <si>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</si>
  <si>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</si>
  <si>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</si>
  <si>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</si>
  <si>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</si>
  <si>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</si>
  <si>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</si>
  <si>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</si>
  <si>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</si>
  <si>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</si>
  <si>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</si>
  <si>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</si>
  <si>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</si>
  <si>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</si>
  <si>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</si>
  <si>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</si>
  <si>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</si>
  <si>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</si>
  <si>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</si>
  <si>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</si>
  <si>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</si>
  <si>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</si>
  <si>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</si>
  <si>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</si>
  <si>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</si>
  <si>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</si>
  <si>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</si>
  <si>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</si>
  <si>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</si>
  <si>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</si>
  <si>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</si>
  <si>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</si>
  <si>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</si>
  <si>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</si>
  <si>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</si>
  <si>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</si>
  <si>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</si>
  <si>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</si>
  <si>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</si>
  <si>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</si>
  <si>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</si>
  <si>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</si>
  <si>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</si>
  <si>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</si>
  <si>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</si>
  <si>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</si>
  <si>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</si>
  <si>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</si>
  <si>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</si>
  <si>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</si>
  <si>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</si>
  <si>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</si>
  <si>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</si>
  <si>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</si>
  <si>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</si>
  <si>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</si>
  <si>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</si>
  <si>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</si>
  <si>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</si>
  <si>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</si>
  <si>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</si>
  <si>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</si>
  <si>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</si>
  <si>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</si>
  <si>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</si>
  <si>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</si>
  <si>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</si>
  <si>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</si>
  <si>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</si>
  <si>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</si>
  <si>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</si>
  <si>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</si>
  <si>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</si>
  <si>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</si>
  <si>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</si>
  <si>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</si>
  <si>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</si>
  <si>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</si>
  <si>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</si>
  <si>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</si>
  <si>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</si>
  <si>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</si>
  <si>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</si>
  <si>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</si>
  <si>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</si>
  <si>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</si>
  <si>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</si>
  <si>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</si>
  <si>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</si>
  <si>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</si>
  <si>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</si>
  <si>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</si>
  <si>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</si>
  <si>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</si>
  <si>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</si>
  <si>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</si>
  <si>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</si>
  <si>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</si>
  <si>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</si>
  <si>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</si>
  <si>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</si>
  <si>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</si>
  <si>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</si>
  <si>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</si>
  <si>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</si>
  <si>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</si>
  <si>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</si>
  <si>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</si>
  <si>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</si>
  <si>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</si>
  <si>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</si>
  <si>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</si>
  <si>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</si>
  <si>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</si>
  <si>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</si>
  <si>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</si>
  <si>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</si>
  <si>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</si>
  <si>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</si>
  <si>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</si>
  <si>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</si>
  <si>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</si>
  <si>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</si>
  <si>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</si>
  <si>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</si>
  <si>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</si>
  <si>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</si>
  <si>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</si>
  <si>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</si>
  <si>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</si>
  <si>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</si>
  <si>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</si>
  <si>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</si>
  <si>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</si>
  <si>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</si>
  <si>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</si>
  <si>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</si>
  <si>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</si>
  <si>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</si>
  <si>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</si>
  <si>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</si>
  <si>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</si>
  <si>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</si>
  <si>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</si>
  <si>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</si>
  <si>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</si>
  <si>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</si>
  <si>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</si>
  <si>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</si>
  <si>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</si>
  <si>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</si>
  <si>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</si>
  <si>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</si>
  <si>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</si>
  <si>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</si>
  <si>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</si>
  <si>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</si>
  <si>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</si>
  <si>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</si>
  <si>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</si>
  <si>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</si>
  <si>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</si>
  <si>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</si>
  <si>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</si>
  <si>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</si>
  <si>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</si>
  <si>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</si>
  <si>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</si>
  <si>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</si>
  <si>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</si>
  <si>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</si>
  <si>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</si>
  <si>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</si>
  <si>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</si>
  <si>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</si>
  <si>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</si>
  <si>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</si>
  <si>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</si>
  <si>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</si>
  <si>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</si>
  <si>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</si>
  <si>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</si>
  <si>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</si>
  <si>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</si>
  <si>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</si>
  <si>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</si>
  <si>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</si>
  <si>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</si>
  <si>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</si>
  <si>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</si>
  <si>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</si>
  <si>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</si>
  <si>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</si>
  <si>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</si>
  <si>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</si>
  <si>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</si>
  <si>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</si>
  <si>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</si>
  <si>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</si>
  <si>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</si>
  <si>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</si>
  <si>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</si>
  <si>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</si>
  <si>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</si>
  <si>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</si>
  <si>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</si>
  <si>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</si>
  <si>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</si>
  <si>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</si>
  <si>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</si>
  <si>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</si>
  <si>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</si>
  <si>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</si>
  <si>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</si>
  <si>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</si>
  <si>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</si>
  <si>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</si>
  <si>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</si>
  <si>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</si>
  <si>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</si>
  <si>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</si>
  <si>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</si>
  <si>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</si>
  <si>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</si>
  <si>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</si>
  <si>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</si>
  <si>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</si>
  <si>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</si>
  <si>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</si>
  <si>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</si>
  <si>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</si>
  <si>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</si>
  <si>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</si>
  <si>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</si>
  <si>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</si>
  <si>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</si>
  <si>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</si>
  <si>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</si>
  <si>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</si>
  <si>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</si>
  <si>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</si>
  <si>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</si>
  <si>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</si>
  <si>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</si>
  <si>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</si>
  <si>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</si>
  <si>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</si>
  <si>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</si>
  <si>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</si>
  <si>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</si>
  <si>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</si>
  <si>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</si>
  <si>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</si>
  <si>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</si>
  <si>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</si>
  <si>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</si>
  <si>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</si>
  <si>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</si>
  <si>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</si>
  <si>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</si>
  <si>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</si>
  <si>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</si>
  <si>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</si>
  <si>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</si>
  <si>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</si>
  <si>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</si>
  <si>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</si>
  <si>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</si>
  <si>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</si>
  <si>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</si>
  <si>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</si>
  <si>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</si>
  <si>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</si>
  <si>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</si>
  <si>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</si>
  <si>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</si>
  <si>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</si>
  <si>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</si>
  <si>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</si>
  <si>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</si>
  <si>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</si>
  <si>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</si>
  <si>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</si>
  <si>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</si>
  <si>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</si>
  <si>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</si>
  <si>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</si>
  <si>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</si>
  <si>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</si>
  <si>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</si>
  <si>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</si>
  <si>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</si>
  <si>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</si>
  <si>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</si>
  <si>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</si>
  <si>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</si>
  <si>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</si>
  <si>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</si>
  <si>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</si>
  <si>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</si>
  <si>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</si>
  <si>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</si>
  <si>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</si>
  <si>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</si>
  <si>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</si>
  <si>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</si>
  <si>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</si>
  <si>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</si>
  <si>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</si>
  <si>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</si>
  <si>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</si>
  <si>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</si>
  <si>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</si>
  <si>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</si>
  <si>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</si>
  <si>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</si>
  <si>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</si>
  <si>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</si>
  <si>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</si>
  <si>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</si>
  <si>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</si>
  <si>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</si>
  <si>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</si>
  <si>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</si>
  <si>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</si>
  <si>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</si>
  <si>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</si>
  <si>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</si>
  <si>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</si>
  <si>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</si>
  <si>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</si>
  <si>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</si>
  <si>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</si>
  <si>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</si>
  <si>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</si>
  <si>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</si>
  <si>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</si>
  <si>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</si>
  <si>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</si>
  <si>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</si>
  <si>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</si>
  <si>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</si>
  <si>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</si>
  <si>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</si>
  <si>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</si>
  <si>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</si>
  <si>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</si>
  <si>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</si>
  <si>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</si>
  <si>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</si>
  <si>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</si>
  <si>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</si>
  <si>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</si>
  <si>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</si>
  <si>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</si>
  <si>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</si>
  <si>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</si>
  <si>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</si>
  <si>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</si>
  <si>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</si>
  <si>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</si>
  <si>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</si>
  <si>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</si>
  <si>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</si>
  <si>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</si>
  <si>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</si>
  <si>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</si>
  <si>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</si>
  <si>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</si>
  <si>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</si>
  <si>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</si>
  <si>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</si>
  <si>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</si>
  <si>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</si>
  <si>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</si>
  <si>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</si>
  <si>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</si>
  <si>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</si>
  <si>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</si>
  <si>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</si>
  <si>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</si>
  <si>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</si>
  <si>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</si>
  <si>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</si>
  <si>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</si>
  <si>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</si>
  <si>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</si>
  <si>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</si>
  <si>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</si>
  <si>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</si>
  <si>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</si>
  <si>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</si>
  <si>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</si>
  <si>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</si>
  <si>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</si>
  <si>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</si>
  <si>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</si>
  <si>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</si>
  <si>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</si>
  <si>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</si>
  <si>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</si>
  <si>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</si>
  <si>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</si>
  <si>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</si>
  <si>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</si>
  <si>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</si>
  <si>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</si>
  <si>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</si>
  <si>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</si>
  <si>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</si>
  <si>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</si>
  <si>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</si>
  <si>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</si>
  <si>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</si>
  <si>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</si>
  <si>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</si>
  <si>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</si>
  <si>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</si>
  <si>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</si>
  <si>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</si>
  <si>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</si>
  <si>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</si>
  <si>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</si>
  <si>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</si>
  <si>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</si>
  <si>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</si>
  <si>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</si>
  <si>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</si>
  <si>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</si>
  <si>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</si>
  <si>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</si>
  <si>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</si>
  <si>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</si>
  <si>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</si>
  <si>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</si>
  <si>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</si>
  <si>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</si>
  <si>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</si>
  <si>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</si>
  <si>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</si>
  <si>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</si>
  <si>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</si>
  <si>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</si>
  <si>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</si>
  <si>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</si>
  <si>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</si>
  <si>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</si>
  <si>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</si>
  <si>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</si>
  <si>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</si>
  <si>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</si>
  <si>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</si>
  <si>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</si>
  <si>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</si>
  <si>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</si>
  <si>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</si>
  <si>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</si>
  <si>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</si>
  <si>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</si>
  <si>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</si>
  <si>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</si>
  <si>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</si>
  <si>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</si>
  <si>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</si>
  <si>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</si>
  <si>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</si>
  <si>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</si>
  <si>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</si>
  <si>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</si>
  <si>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</si>
  <si>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</si>
  <si>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</si>
  <si>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</si>
  <si>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</si>
  <si>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</si>
  <si>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</si>
  <si>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</si>
  <si>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</si>
  <si>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</si>
  <si>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</si>
  <si>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</si>
  <si>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</si>
  <si>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</si>
  <si>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</si>
  <si>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</si>
  <si>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</si>
  <si>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</si>
  <si>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</si>
  <si>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</si>
  <si>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</si>
  <si>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</si>
  <si>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</si>
  <si>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</si>
  <si>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</si>
  <si>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</si>
  <si>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</si>
  <si>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</si>
  <si>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</si>
  <si>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</si>
  <si>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</si>
  <si>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</si>
  <si>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</si>
  <si>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</si>
  <si>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</si>
  <si>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</si>
  <si>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</si>
  <si>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</si>
  <si>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</si>
  <si>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</si>
  <si>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</si>
  <si>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</si>
  <si>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</si>
  <si>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</si>
  <si>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</si>
  <si>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</si>
  <si>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</si>
  <si>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</si>
  <si>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</si>
  <si>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</si>
  <si>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</si>
  <si>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</si>
  <si>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</si>
  <si>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</si>
  <si>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</si>
  <si>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</si>
  <si>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</si>
  <si>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</si>
  <si>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</si>
  <si>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</si>
  <si>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</si>
  <si>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</si>
  <si>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</si>
  <si>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</si>
  <si>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</si>
  <si>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</si>
  <si>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</si>
  <si>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</si>
  <si>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</si>
  <si>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</si>
  <si>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</si>
  <si>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</si>
  <si>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</si>
  <si>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</si>
  <si>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</si>
  <si>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</si>
  <si>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</si>
  <si>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</si>
  <si>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</si>
  <si>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</si>
  <si>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</si>
  <si>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</si>
  <si>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</si>
  <si>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</si>
  <si>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</si>
  <si>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</si>
  <si>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</si>
  <si>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</si>
  <si>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</si>
  <si>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</si>
  <si>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</si>
  <si>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</si>
  <si>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</si>
  <si>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</si>
  <si>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</si>
  <si>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</si>
  <si>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</si>
  <si>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</si>
  <si>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</si>
  <si>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</si>
  <si>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</si>
  <si>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</si>
  <si>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</si>
  <si>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</si>
  <si>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</si>
  <si>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</si>
  <si>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</si>
  <si>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</si>
  <si>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</si>
  <si>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</si>
  <si>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</si>
  <si>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</si>
  <si>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</si>
  <si>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</si>
  <si>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</si>
  <si>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</si>
  <si>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</si>
  <si>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</si>
  <si>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</si>
  <si>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</si>
  <si>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</si>
  <si>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</si>
  <si>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</si>
  <si>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</si>
  <si>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</si>
  <si>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</si>
  <si>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</si>
  <si>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</si>
  <si>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</si>
  <si>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</si>
  <si>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</si>
  <si>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</si>
  <si>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</si>
  <si>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</si>
  <si>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</si>
  <si>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</si>
  <si>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</si>
  <si>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</si>
  <si>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</si>
  <si>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</si>
  <si>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</si>
  <si>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</si>
  <si>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</si>
  <si>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</si>
  <si>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</si>
  <si>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</si>
  <si>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</si>
  <si>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</si>
  <si>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</si>
  <si>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</si>
  <si>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</si>
  <si>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</si>
  <si>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</si>
  <si>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</si>
  <si>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</si>
  <si>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</si>
  <si>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</si>
  <si>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</si>
  <si>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</si>
  <si>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</si>
  <si>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</si>
  <si>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</si>
  <si>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</si>
  <si>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</si>
  <si>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</si>
  <si>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</si>
  <si>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</si>
  <si>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</si>
  <si>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</si>
  <si>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</si>
  <si>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</si>
  <si>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</si>
  <si>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</si>
  <si>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</si>
  <si>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</si>
  <si>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</si>
  <si>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</si>
  <si>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</si>
  <si>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</si>
  <si>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</si>
  <si>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</si>
  <si>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</si>
  <si>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</si>
  <si>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</si>
  <si>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</si>
  <si>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</si>
  <si>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</si>
  <si>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</si>
  <si>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</si>
  <si>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</si>
  <si>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</si>
  <si>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</si>
  <si>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</si>
  <si>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</si>
  <si>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</si>
  <si>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</si>
  <si>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</si>
  <si>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</si>
  <si>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</si>
  <si>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</si>
  <si>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</si>
  <si>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</si>
  <si>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</si>
  <si>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</si>
  <si>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</si>
  <si>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</si>
  <si>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</si>
  <si>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</si>
  <si>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</si>
  <si>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</si>
  <si>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</si>
  <si>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</si>
  <si>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</si>
  <si>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</si>
  <si>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</si>
  <si>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</si>
  <si>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</si>
  <si>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</si>
  <si>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</si>
  <si>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</si>
  <si>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</si>
  <si>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</si>
  <si>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</si>
  <si>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</si>
  <si>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</si>
  <si>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</si>
  <si>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</si>
  <si>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</si>
  <si>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</si>
  <si>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</si>
  <si>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</si>
  <si>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</si>
  <si>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</si>
  <si>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</si>
  <si>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</si>
  <si>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</si>
  <si>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</si>
  <si>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</si>
  <si>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</si>
  <si>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</si>
  <si>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</si>
  <si>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</si>
  <si>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</si>
  <si>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</si>
  <si>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</si>
  <si>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</si>
  <si>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</si>
  <si>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</si>
  <si>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</si>
  <si>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</si>
  <si>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</si>
  <si>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</si>
  <si>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</si>
  <si>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</si>
  <si>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</si>
  <si>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</si>
  <si>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</si>
  <si>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</si>
  <si>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</si>
  <si>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</si>
  <si>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</si>
  <si>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</si>
  <si>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</si>
  <si>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</si>
  <si>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</si>
  <si>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</si>
  <si>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</si>
  <si>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</si>
  <si>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</si>
  <si>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</si>
  <si>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</si>
  <si>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</si>
  <si>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</si>
  <si>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</si>
  <si>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</si>
  <si>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</si>
  <si>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</si>
  <si>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</si>
  <si>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</si>
  <si>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</si>
  <si>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</si>
  <si>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</si>
  <si>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</si>
  <si>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</si>
  <si>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</si>
  <si>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</si>
  <si>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</si>
  <si>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</si>
  <si>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</si>
  <si>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</si>
  <si>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</si>
  <si>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</si>
  <si>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</si>
  <si>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</si>
  <si>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</si>
  <si>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</si>
  <si>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</si>
  <si>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</si>
  <si>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</si>
  <si>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</si>
  <si>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</si>
  <si>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</si>
  <si>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</si>
  <si>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</si>
  <si>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</si>
  <si>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</si>
  <si>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</si>
  <si>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</si>
  <si>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</si>
  <si>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</si>
  <si>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</si>
  <si>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</si>
  <si>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</si>
  <si>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</si>
  <si>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</si>
  <si>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</si>
  <si>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</si>
  <si>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</si>
  <si>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</si>
  <si>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</si>
  <si>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</si>
  <si>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</si>
  <si>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</si>
  <si>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</si>
  <si>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</si>
  <si>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</si>
  <si>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</si>
  <si>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</si>
  <si>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</si>
  <si>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</si>
  <si>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</si>
  <si>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</si>
  <si>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</si>
  <si>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</si>
  <si>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</si>
  <si>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</si>
  <si>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</si>
  <si>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</si>
  <si>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</si>
  <si>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</si>
  <si>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</si>
  <si>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</si>
  <si>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</si>
  <si>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</si>
  <si>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</si>
  <si>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</si>
  <si>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</si>
  <si>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</si>
  <si>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</si>
  <si>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</si>
  <si>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</si>
  <si>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</si>
  <si>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</si>
  <si>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</si>
  <si>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</si>
  <si>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</si>
  <si>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</si>
  <si>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</si>
  <si>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</si>
  <si>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</si>
  <si>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</si>
  <si>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</si>
  <si>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</si>
  <si>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</si>
  <si>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</si>
  <si>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</si>
  <si>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</si>
  <si>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</si>
  <si>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</si>
  <si>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</si>
  <si>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</si>
  <si>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</si>
  <si>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</si>
  <si>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</si>
  <si>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</si>
  <si>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</si>
  <si>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</si>
  <si>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</si>
  <si>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</si>
  <si>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</si>
  <si>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</si>
  <si>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</si>
  <si>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</si>
  <si>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</si>
  <si>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</si>
  <si>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</si>
  <si>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</si>
  <si>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</si>
  <si>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</si>
  <si>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</si>
  <si>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</si>
  <si>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</si>
  <si>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</si>
  <si>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</si>
  <si>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</si>
  <si>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</si>
  <si>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</si>
  <si>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</si>
  <si>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</si>
  <si>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</si>
  <si>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</si>
  <si>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</si>
  <si>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</si>
  <si>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</si>
  <si>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</si>
  <si>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</si>
  <si>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</si>
  <si>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</si>
  <si>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</si>
  <si>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</si>
  <si>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</si>
  <si>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</si>
  <si>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</si>
  <si>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</si>
  <si>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</si>
  <si>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</si>
  <si>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</si>
  <si>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</si>
  <si>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</si>
  <si>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</si>
  <si>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</si>
  <si>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</si>
  <si>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</si>
  <si>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</si>
  <si>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</si>
  <si>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</si>
  <si>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</si>
  <si>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</si>
  <si>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</si>
  <si>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</si>
  <si>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</si>
  <si>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</si>
  <si>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</si>
  <si>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</si>
  <si>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</si>
  <si>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</si>
  <si>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</si>
  <si>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</si>
  <si>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</si>
  <si>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</si>
  <si>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</si>
  <si>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</si>
  <si>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</si>
  <si>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</si>
  <si>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</si>
  <si>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</si>
  <si>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</si>
  <si>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</si>
  <si>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</si>
  <si>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</si>
  <si>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</si>
  <si>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</si>
  <si>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</si>
  <si>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</si>
  <si>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</si>
  <si>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</si>
  <si>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</si>
  <si>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</si>
  <si>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</si>
  <si>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</si>
  <si>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</si>
  <si>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</si>
  <si>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</si>
  <si>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</si>
  <si>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</si>
  <si>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</si>
  <si>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</si>
  <si>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</si>
  <si>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</si>
  <si>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</si>
  <si>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</si>
  <si>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</si>
  <si>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</si>
  <si>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</si>
  <si>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</si>
  <si>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</si>
  <si>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</si>
  <si>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</si>
  <si>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</si>
  <si>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</si>
  <si>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</si>
  <si>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</si>
  <si>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</si>
  <si>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</si>
  <si>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</si>
  <si>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</si>
  <si>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</si>
  <si>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</si>
  <si>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</si>
  <si>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</si>
  <si>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</si>
  <si>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</si>
  <si>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</si>
  <si>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</si>
  <si>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</si>
  <si>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</si>
  <si>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</si>
  <si>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</si>
  <si>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</si>
  <si>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</si>
  <si>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</si>
  <si>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</si>
  <si>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</si>
  <si>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</si>
  <si>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</si>
  <si>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</si>
  <si>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</si>
  <si>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</si>
  <si>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</si>
  <si>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</si>
  <si>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</si>
  <si>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</si>
  <si>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</si>
  <si>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</si>
  <si>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</si>
  <si>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</si>
  <si>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</si>
  <si>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</si>
  <si>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</si>
  <si>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</si>
  <si>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</si>
  <si>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</si>
  <si>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</si>
  <si>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</si>
  <si>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</si>
  <si>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</si>
  <si>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</si>
  <si>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</si>
  <si>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</si>
  <si>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</si>
  <si>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</si>
  <si>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</si>
  <si>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</si>
  <si>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</si>
  <si>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</si>
  <si>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</si>
  <si>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</si>
  <si>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</si>
  <si>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</si>
  <si>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</si>
  <si>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</si>
  <si>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</si>
  <si>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</si>
  <si>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</si>
  <si>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</si>
  <si>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</si>
  <si>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</si>
  <si>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</si>
  <si>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</si>
  <si>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</si>
  <si>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</si>
  <si>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</si>
  <si>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</si>
  <si>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</si>
  <si>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</si>
  <si>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</si>
  <si>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</si>
  <si>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</si>
  <si>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</si>
  <si>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</si>
  <si>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</si>
  <si>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</si>
  <si>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</si>
  <si>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</si>
  <si>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</si>
  <si>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</si>
  <si>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</si>
  <si>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</si>
  <si>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</si>
  <si>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</si>
  <si>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</si>
  <si>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</si>
  <si>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</si>
  <si>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</si>
  <si>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</si>
  <si>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</si>
  <si>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</si>
  <si>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</si>
  <si>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</si>
  <si>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</si>
  <si>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</si>
  <si>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</si>
  <si>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</si>
  <si>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</si>
  <si>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</si>
  <si>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</si>
  <si>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</si>
  <si>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</si>
  <si>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</si>
  <si>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</si>
  <si>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</si>
  <si>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</si>
  <si>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</si>
  <si>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</si>
  <si>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</si>
  <si>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</si>
  <si>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</si>
  <si>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</si>
  <si>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</si>
  <si>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</si>
  <si>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</si>
  <si>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</si>
  <si>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</si>
  <si>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</si>
  <si>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</si>
  <si>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</si>
  <si>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</si>
  <si>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</si>
  <si>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</si>
  <si>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</si>
  <si>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</si>
  <si>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</si>
  <si>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</si>
  <si>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</si>
  <si>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</si>
  <si>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</si>
  <si>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</si>
  <si>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</si>
  <si>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</si>
  <si>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</si>
  <si>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</si>
  <si>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</si>
  <si>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</si>
  <si>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</si>
  <si>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</si>
  <si>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</si>
  <si>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</si>
  <si>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</si>
  <si>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</si>
  <si>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</si>
  <si>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</si>
  <si>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</si>
  <si>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</si>
  <si>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</si>
  <si>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</si>
  <si>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</si>
  <si>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</si>
  <si>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</si>
  <si>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</si>
  <si>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</si>
  <si>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</si>
  <si>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</si>
  <si>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</si>
  <si>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</si>
  <si>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</si>
  <si>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</si>
  <si>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</si>
  <si>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</si>
  <si>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</si>
  <si>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</si>
  <si>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</si>
  <si>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</si>
  <si>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</si>
  <si>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</si>
  <si>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</si>
  <si>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</si>
  <si>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</si>
  <si>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</si>
  <si>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</si>
  <si>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</si>
  <si>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</si>
  <si>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</si>
  <si>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</si>
  <si>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</si>
  <si>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</si>
  <si>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</si>
  <si>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</si>
  <si>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</si>
  <si>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</si>
  <si>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</si>
  <si>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</si>
  <si>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</si>
  <si>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</si>
  <si>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</si>
  <si>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</si>
  <si>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</si>
  <si>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</si>
  <si>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</si>
  <si>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</si>
  <si>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</si>
  <si>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</si>
  <si>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</si>
  <si>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</si>
  <si>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</si>
  <si>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</si>
  <si>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</si>
  <si>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</si>
  <si>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</si>
  <si>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</si>
  <si>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</si>
  <si>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</si>
  <si>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</si>
  <si>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</si>
  <si>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</si>
  <si>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</si>
  <si>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</si>
  <si>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</si>
  <si>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</si>
  <si>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</si>
  <si>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</si>
  <si>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</si>
  <si>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</si>
  <si>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</si>
  <si>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</si>
  <si>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</si>
  <si>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</si>
  <si>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</si>
  <si>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</si>
  <si>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</si>
  <si>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</si>
  <si>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</si>
  <si>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</si>
  <si>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</si>
  <si>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</si>
  <si>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</si>
  <si>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</si>
  <si>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</si>
  <si>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</si>
  <si>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</si>
  <si>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</si>
  <si>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</si>
  <si>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</si>
  <si>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</si>
  <si>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</si>
  <si>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</si>
  <si>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</si>
  <si>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</si>
  <si>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</si>
  <si>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</si>
  <si>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</si>
  <si>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</si>
  <si>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</si>
  <si>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</si>
  <si>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</si>
  <si>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</si>
  <si>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</si>
  <si>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</si>
  <si>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</si>
  <si>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</si>
  <si>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</si>
  <si>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</si>
  <si>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</si>
  <si>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</si>
  <si>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</si>
  <si>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</si>
  <si>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</si>
  <si>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</si>
  <si>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</si>
  <si>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</si>
  <si>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</si>
  <si>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</si>
  <si>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</si>
  <si>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</si>
  <si>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</si>
  <si>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</si>
  <si>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</si>
  <si>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</si>
  <si>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</si>
  <si>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</si>
  <si>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</si>
  <si>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</si>
  <si>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</si>
  <si>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</si>
  <si>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</si>
  <si>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</si>
  <si>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</si>
  <si>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</si>
  <si>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</si>
  <si>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</si>
  <si>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</si>
  <si>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</si>
  <si>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</si>
  <si>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</si>
  <si>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</si>
  <si>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</si>
  <si>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</si>
  <si>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</si>
  <si>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</si>
  <si>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</si>
  <si>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</si>
  <si>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</si>
  <si>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</si>
  <si>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</si>
  <si>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</si>
  <si>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</si>
  <si>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</si>
  <si>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</si>
  <si>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</si>
  <si>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</si>
  <si>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</si>
  <si>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</si>
  <si>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</si>
  <si>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</si>
  <si>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</si>
  <si>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</si>
  <si>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</si>
  <si>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</si>
  <si>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</si>
  <si>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</si>
  <si>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</si>
  <si>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</si>
  <si>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</si>
  <si>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</si>
  <si>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</si>
  <si>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</si>
  <si>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</si>
  <si>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</si>
  <si>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</si>
  <si>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</si>
  <si>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</si>
  <si>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</si>
  <si>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</si>
  <si>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</si>
  <si>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</si>
  <si>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</si>
  <si>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</si>
  <si>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</si>
  <si>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</si>
  <si>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</si>
  <si>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</si>
  <si>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</si>
  <si>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</si>
  <si>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</si>
  <si>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</si>
  <si>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</si>
  <si>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</si>
  <si>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</si>
  <si>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</si>
  <si>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</si>
  <si>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</si>
  <si>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</si>
  <si>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</si>
  <si>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</si>
  <si>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</si>
  <si>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</si>
  <si>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</si>
  <si>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</si>
  <si>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</si>
  <si>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</si>
  <si>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</si>
  <si>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</si>
  <si>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</si>
  <si>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</si>
  <si>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</si>
  <si>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</si>
  <si>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</si>
  <si>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</si>
  <si>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</si>
  <si>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</si>
  <si>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</si>
  <si>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</si>
  <si>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</si>
  <si>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</si>
  <si>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</si>
  <si>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</si>
  <si>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</si>
  <si>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</si>
  <si>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</si>
  <si>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</si>
  <si>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</si>
  <si>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</si>
  <si>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</si>
  <si>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</si>
  <si>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</si>
  <si>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</si>
  <si>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</si>
  <si>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</si>
  <si>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</si>
  <si>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</si>
  <si>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</si>
  <si>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</si>
  <si>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</si>
  <si>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</si>
  <si>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</si>
  <si>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</si>
  <si>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</si>
  <si>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</si>
  <si>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</si>
  <si>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</si>
  <si>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</si>
  <si>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</si>
  <si>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</si>
  <si>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</si>
  <si>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</si>
  <si>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</si>
  <si>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</si>
  <si>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</si>
  <si>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</si>
  <si>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</si>
  <si>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</si>
  <si>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</si>
  <si>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</si>
  <si>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</si>
  <si>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</si>
  <si>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</si>
  <si>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</si>
  <si>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</si>
  <si>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</si>
  <si>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</si>
  <si>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</si>
  <si>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</si>
  <si>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</si>
  <si>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</si>
  <si>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</si>
  <si>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</si>
  <si>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</si>
  <si>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</si>
  <si>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</si>
  <si>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</si>
  <si>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</si>
  <si>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</si>
  <si>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</si>
  <si>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</si>
  <si>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</si>
  <si>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</si>
  <si>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</si>
  <si>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</si>
  <si>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</si>
  <si>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</si>
  <si>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</si>
  <si>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</si>
  <si>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</si>
  <si>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</si>
  <si>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</si>
  <si>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</si>
  <si>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</si>
  <si>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</si>
  <si>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</si>
  <si>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</si>
  <si>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</si>
  <si>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</si>
  <si>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</si>
  <si>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</si>
  <si>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</si>
  <si>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</si>
  <si>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</si>
  <si>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</si>
  <si>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</si>
  <si>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</si>
  <si>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</si>
  <si>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</si>
  <si>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</si>
  <si>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</si>
  <si>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</si>
  <si>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</si>
  <si>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</si>
  <si>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</si>
  <si>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</si>
  <si>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</si>
  <si>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</si>
  <si>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</si>
  <si>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</si>
  <si>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</si>
  <si>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</si>
  <si>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</si>
  <si>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</si>
  <si>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</si>
  <si>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</si>
  <si>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</si>
  <si>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</si>
  <si>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</si>
  <si>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</si>
  <si>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</si>
  <si>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</si>
  <si>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</si>
  <si>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</si>
  <si>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</si>
  <si>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</si>
  <si>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</si>
  <si>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</si>
  <si>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</si>
  <si>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</si>
  <si>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</si>
  <si>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</si>
  <si>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</si>
  <si>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</si>
  <si>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</si>
  <si>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</si>
  <si>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</si>
  <si>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</si>
  <si>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</si>
  <si>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</si>
  <si>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</si>
  <si>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</si>
  <si>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</si>
  <si>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</si>
  <si>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</si>
  <si>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</si>
  <si>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</si>
  <si>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</si>
  <si>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</si>
  <si>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</si>
  <si>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</si>
  <si>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</si>
  <si>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</si>
  <si>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</si>
  <si>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</si>
  <si>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</si>
  <si>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</si>
  <si>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</si>
  <si>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</si>
  <si>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</si>
  <si>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</si>
  <si>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</si>
  <si>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</si>
  <si>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</si>
  <si>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</si>
  <si>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</si>
  <si>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</si>
  <si>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</si>
  <si>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</si>
  <si>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</si>
  <si>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</si>
  <si>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</si>
  <si>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</si>
  <si>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</si>
  <si>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</si>
  <si>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</si>
  <si>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</si>
  <si>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</si>
  <si>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</si>
  <si>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</si>
  <si>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</si>
  <si>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</si>
  <si>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</si>
  <si>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</si>
  <si>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</si>
  <si>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</si>
  <si>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</si>
  <si>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</si>
  <si>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</si>
  <si>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</si>
  <si>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</si>
  <si>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</si>
  <si>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</si>
  <si>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</si>
  <si>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</si>
  <si>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</si>
  <si>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</si>
  <si>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</si>
  <si>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</si>
  <si>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</si>
  <si>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</si>
  <si>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</si>
  <si>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</si>
  <si>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</si>
  <si>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</si>
  <si>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</si>
  <si>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</si>
  <si>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</si>
  <si>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</si>
  <si>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</si>
  <si>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</si>
  <si>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</si>
  <si>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</si>
  <si>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</si>
  <si>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</si>
  <si>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</si>
  <si>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</si>
  <si>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</si>
  <si>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</si>
  <si>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</si>
  <si>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</si>
  <si>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</si>
  <si>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</si>
  <si>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</si>
  <si>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</si>
  <si>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</si>
  <si>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</si>
  <si>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</si>
  <si>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</si>
  <si>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</si>
  <si>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</si>
  <si>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</si>
  <si>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</si>
  <si>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</si>
  <si>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</si>
  <si>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</si>
  <si>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</si>
  <si>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</si>
  <si>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</si>
  <si>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</si>
  <si>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</si>
  <si>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</si>
  <si>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</si>
  <si>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</si>
  <si>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</si>
  <si>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</si>
  <si>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</si>
  <si>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</si>
  <si>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</si>
  <si>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</si>
  <si>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</si>
  <si>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</si>
  <si>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</si>
  <si>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</si>
  <si>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</si>
  <si>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</si>
  <si>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</si>
  <si>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</si>
  <si>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</si>
  <si>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</si>
  <si>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</si>
  <si>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</si>
  <si>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</si>
  <si>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</si>
  <si>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</si>
  <si>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</si>
  <si>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</si>
  <si>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</si>
  <si>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</si>
  <si>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</si>
  <si>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</si>
  <si>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</si>
  <si>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</si>
  <si>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</si>
  <si>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</si>
  <si>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</si>
  <si>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</si>
  <si>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</si>
  <si>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</si>
  <si>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</si>
  <si>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</si>
  <si>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</si>
  <si>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</si>
  <si>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</si>
  <si>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</si>
  <si>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</si>
  <si>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</si>
  <si>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</si>
  <si>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</si>
  <si>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</si>
  <si>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</si>
  <si>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</si>
  <si>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</si>
  <si>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</si>
  <si>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</si>
  <si>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</si>
  <si>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</si>
  <si>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</si>
  <si>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</si>
  <si>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</si>
  <si>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</si>
  <si>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</si>
  <si>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</si>
  <si>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</si>
  <si>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</si>
  <si>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</si>
  <si>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</si>
  <si>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</si>
  <si>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</si>
  <si>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</si>
  <si>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</si>
  <si>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</si>
  <si>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</si>
  <si>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</si>
  <si>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</si>
  <si>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</si>
  <si>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</si>
  <si>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</si>
  <si>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</si>
  <si>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</si>
  <si>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</si>
  <si>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</si>
  <si>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</si>
  <si>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</si>
  <si>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</si>
  <si>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</si>
  <si>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</si>
  <si>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</si>
  <si>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</si>
  <si>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</si>
  <si>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</si>
  <si>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</si>
  <si>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</si>
  <si>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</si>
  <si>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</si>
  <si>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</si>
  <si>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</si>
  <si>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</si>
  <si>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</si>
  <si>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</si>
  <si>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</si>
  <si>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</si>
  <si>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</si>
  <si>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</si>
  <si>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</si>
  <si>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</si>
  <si>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</si>
  <si>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</si>
  <si>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</si>
  <si>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</si>
  <si>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</si>
  <si>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</si>
  <si>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</si>
  <si>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</si>
  <si>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</si>
  <si>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</si>
  <si>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</si>
  <si>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</si>
  <si>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</si>
  <si>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</si>
  <si>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</si>
  <si>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</si>
  <si>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</si>
  <si>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</si>
  <si>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</si>
  <si>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</si>
  <si>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</si>
  <si>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</si>
  <si>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</si>
  <si>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</si>
  <si>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</si>
  <si>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</si>
  <si>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</si>
  <si>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</si>
  <si>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</si>
  <si>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</si>
  <si>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</si>
  <si>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</si>
  <si>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</si>
  <si>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</si>
  <si>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</si>
  <si>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</si>
  <si>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</si>
  <si>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</si>
  <si>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</si>
  <si>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</si>
  <si>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</si>
  <si>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</si>
  <si>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</si>
  <si>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</si>
  <si>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</si>
  <si>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</si>
  <si>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</si>
  <si>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</si>
  <si>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</si>
  <si>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</si>
  <si>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</si>
  <si>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</si>
  <si>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</si>
  <si>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</si>
  <si>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</si>
  <si>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</si>
  <si>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</si>
  <si>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</si>
  <si>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</si>
  <si>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</si>
  <si>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</si>
  <si>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</si>
  <si>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</si>
  <si>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</si>
  <si>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</si>
  <si>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</si>
  <si>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</si>
  <si>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</si>
  <si>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</si>
  <si>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</si>
  <si>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</si>
  <si>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</si>
  <si>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</si>
  <si>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</si>
  <si>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</si>
  <si>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</si>
  <si>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</si>
  <si>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</si>
  <si>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</si>
  <si>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</si>
  <si>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</si>
  <si>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</si>
  <si>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</si>
  <si>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</si>
  <si>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</si>
  <si>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</si>
  <si>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</si>
  <si>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</si>
  <si>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</si>
  <si>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</si>
  <si>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</si>
  <si>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</si>
  <si>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</si>
  <si>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</si>
  <si>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</si>
  <si>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</si>
  <si>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</si>
  <si>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</si>
  <si>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</si>
  <si>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</si>
  <si>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</si>
  <si>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</si>
  <si>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</si>
  <si>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</si>
  <si>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</si>
  <si>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</si>
  <si>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</si>
  <si>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</si>
  <si>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</si>
  <si>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</si>
  <si>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</si>
  <si>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</si>
  <si>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</si>
  <si>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</si>
  <si>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</si>
  <si>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</si>
  <si>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</si>
  <si>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</si>
  <si>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</si>
  <si>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</si>
  <si>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</si>
  <si>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</si>
  <si>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</si>
  <si>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</si>
  <si>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</si>
  <si>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</si>
  <si>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</si>
  <si>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</si>
  <si>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</si>
  <si>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</si>
  <si>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</si>
  <si>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</si>
  <si>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</si>
  <si>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</si>
  <si>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</si>
  <si>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</si>
  <si>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</si>
  <si>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</si>
  <si>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</si>
  <si>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</si>
  <si>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</si>
  <si>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</si>
  <si>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</si>
  <si>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</si>
  <si>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</si>
  <si>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</si>
  <si>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</si>
  <si>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</si>
  <si>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</si>
  <si>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</si>
  <si>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</si>
  <si>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</si>
  <si>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</si>
  <si>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</si>
  <si>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</si>
  <si>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</si>
  <si>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</si>
  <si>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</si>
  <si>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</si>
  <si>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</si>
  <si>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</si>
  <si>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</si>
  <si>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</si>
  <si>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</si>
  <si>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</si>
  <si>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</si>
  <si>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</si>
  <si>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</si>
  <si>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</si>
  <si>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</si>
  <si>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</si>
  <si>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</si>
  <si>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</si>
  <si>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</si>
  <si>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</si>
  <si>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</si>
  <si>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</si>
  <si>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</si>
  <si>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</si>
  <si>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</si>
  <si>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</si>
  <si>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</si>
  <si>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</si>
  <si>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</si>
  <si>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</si>
  <si>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</si>
  <si>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</si>
  <si>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</si>
  <si>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</si>
  <si>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</si>
  <si>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</si>
  <si>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</si>
  <si>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</si>
  <si>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</si>
  <si>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</si>
  <si>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</si>
  <si>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</si>
  <si>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</si>
  <si>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</si>
  <si>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</si>
  <si>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</si>
  <si>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</si>
  <si>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</si>
  <si>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</si>
  <si>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</si>
  <si>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</si>
  <si>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</si>
  <si>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</si>
  <si>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</si>
  <si>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</si>
  <si>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</si>
  <si>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</si>
  <si>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</si>
  <si>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</si>
  <si>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</si>
  <si>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</si>
  <si>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</si>
  <si>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</si>
  <si>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</si>
  <si>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</si>
  <si>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</si>
  <si>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</si>
  <si>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</si>
  <si>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</si>
  <si>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</si>
  <si>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</si>
  <si>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</si>
  <si>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</si>
  <si>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</si>
  <si>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</si>
  <si>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</si>
  <si>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</si>
  <si>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</si>
  <si>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</si>
  <si>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</si>
  <si>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</si>
  <si>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</si>
  <si>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</si>
  <si>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</si>
  <si>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</si>
  <si>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</si>
  <si>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</si>
  <si>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</si>
  <si>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</si>
  <si>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</si>
  <si>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</si>
  <si>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</si>
  <si>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</si>
  <si>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</si>
  <si>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</si>
  <si>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</si>
  <si>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</si>
  <si>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</si>
  <si>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</si>
  <si>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</si>
  <si>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</si>
  <si>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</si>
  <si>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</si>
  <si>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</si>
  <si>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</si>
  <si>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</si>
  <si>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</si>
  <si>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</si>
  <si>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</si>
  <si>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</si>
  <si>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</si>
  <si>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</si>
  <si>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</si>
  <si>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</si>
  <si>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</si>
  <si>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</si>
  <si>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</si>
  <si>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</si>
  <si>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</si>
  <si>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</si>
  <si>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</si>
  <si>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</si>
  <si>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</si>
  <si>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</si>
  <si>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</si>
  <si>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</si>
  <si>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</si>
  <si>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</si>
  <si>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</si>
  <si>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</si>
  <si>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</si>
  <si>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</si>
  <si>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</si>
  <si>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</si>
  <si>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</si>
  <si>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</si>
  <si>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</si>
  <si>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</si>
  <si>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</si>
  <si>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</si>
  <si>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</si>
  <si>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</si>
  <si>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</si>
  <si>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</si>
  <si>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</si>
  <si>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</si>
  <si>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</si>
  <si>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</si>
  <si>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</si>
  <si>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</si>
  <si>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</si>
  <si>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</si>
  <si>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</si>
  <si>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</si>
  <si>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</si>
  <si>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</si>
  <si>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</si>
  <si>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</si>
  <si>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</si>
  <si>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</si>
  <si>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</si>
  <si>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</si>
  <si>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</si>
  <si>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</si>
  <si>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</si>
  <si>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</si>
  <si>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</si>
  <si>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</si>
  <si>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</si>
  <si>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</si>
  <si>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</si>
  <si>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</si>
  <si>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</si>
  <si>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</si>
  <si>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</si>
  <si>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</si>
  <si>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</si>
  <si>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</si>
  <si>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</si>
  <si>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</si>
  <si>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</si>
  <si>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</si>
  <si>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</si>
  <si>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</si>
  <si>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</si>
  <si>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</si>
  <si>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</si>
  <si>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</si>
  <si>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</si>
  <si>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</si>
  <si>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</si>
  <si>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</si>
  <si>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</si>
  <si>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</si>
  <si>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</si>
  <si>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</si>
  <si>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</si>
  <si>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</si>
  <si>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</si>
  <si>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</si>
  <si>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</si>
  <si>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</si>
  <si>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</si>
  <si>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</si>
  <si>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</si>
  <si>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</si>
  <si>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</si>
  <si>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</si>
  <si>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</si>
  <si>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</si>
  <si>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</si>
  <si>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</si>
  <si>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</si>
  <si>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</si>
  <si>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</si>
  <si>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</si>
  <si>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</si>
  <si>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</si>
  <si>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</si>
  <si>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</si>
  <si>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</si>
  <si>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</si>
  <si>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</si>
  <si>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</si>
  <si>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</si>
  <si>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</si>
  <si>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</si>
  <si>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</si>
  <si>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</si>
  <si>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</si>
  <si>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</si>
  <si>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</si>
  <si>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</si>
  <si>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</si>
  <si>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</si>
  <si>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</si>
  <si>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</si>
  <si>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</si>
  <si>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</si>
  <si>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</si>
  <si>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</si>
  <si>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</si>
  <si>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</si>
  <si>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</si>
  <si>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</si>
  <si>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</si>
  <si>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</si>
  <si>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</si>
  <si>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</si>
  <si>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</si>
  <si>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</si>
  <si>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</si>
  <si>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</si>
  <si>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</si>
  <si>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</si>
  <si>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</si>
  <si>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</si>
  <si>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</si>
  <si>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</si>
  <si>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</si>
  <si>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</si>
  <si>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</si>
  <si>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</si>
  <si>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</si>
  <si>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</si>
  <si>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</si>
  <si>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</si>
  <si>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</si>
  <si>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</si>
  <si>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</si>
  <si>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</si>
  <si>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</si>
  <si>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</si>
  <si>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</si>
  <si>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</si>
  <si>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</si>
  <si>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</si>
  <si>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</si>
  <si>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</si>
  <si>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</si>
  <si>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</si>
  <si>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</si>
  <si>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</si>
  <si>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</si>
  <si>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</si>
  <si>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</si>
  <si>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</si>
  <si>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</si>
  <si>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</si>
  <si>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</si>
  <si>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</si>
  <si>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</si>
  <si>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</si>
  <si>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</si>
  <si>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</si>
  <si>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</si>
  <si>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</si>
  <si>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</si>
  <si>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</si>
  <si>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</si>
  <si>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</si>
  <si>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</si>
  <si>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</si>
  <si>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</si>
  <si>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</si>
  <si>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</si>
  <si>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</si>
  <si>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</si>
  <si>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</si>
  <si>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</si>
  <si>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</si>
  <si>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</si>
  <si>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</si>
  <si>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</si>
  <si>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</si>
  <si>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</si>
  <si>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</si>
  <si>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</si>
  <si>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</si>
  <si>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</si>
  <si>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</si>
  <si>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</si>
  <si>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</si>
  <si>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</si>
  <si>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</si>
  <si>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</si>
  <si>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</si>
  <si>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</si>
  <si>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</si>
  <si>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</si>
  <si>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</si>
  <si>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</si>
  <si>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</si>
  <si>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</si>
  <si>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</si>
  <si>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</si>
  <si>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</si>
  <si>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</si>
  <si>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</si>
  <si>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</si>
  <si>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</si>
  <si>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</si>
  <si>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</si>
  <si>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</si>
  <si>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</si>
  <si>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</si>
  <si>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</si>
  <si>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</si>
  <si>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</si>
  <si>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</si>
  <si>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</si>
  <si>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</si>
  <si>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</si>
  <si>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</si>
  <si>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</si>
  <si>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</si>
  <si>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</si>
  <si>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</si>
  <si>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</si>
  <si>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</si>
  <si>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</si>
  <si>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</si>
  <si>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</si>
  <si>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</si>
  <si>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</si>
  <si>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</si>
  <si>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</si>
  <si>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</si>
  <si>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</si>
  <si>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</si>
  <si>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</si>
  <si>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</si>
  <si>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</si>
  <si>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</si>
  <si>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</si>
  <si>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</si>
  <si>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</si>
  <si>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</si>
  <si>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</si>
  <si>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</si>
  <si>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</si>
  <si>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</si>
  <si>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</si>
  <si>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</si>
  <si>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</si>
  <si>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</si>
  <si>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</si>
  <si>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</si>
  <si>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</si>
  <si>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</si>
  <si>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</si>
  <si>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</si>
  <si>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</si>
  <si>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</si>
  <si>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</si>
  <si>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</si>
  <si>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</si>
  <si>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</si>
  <si>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</si>
  <si>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</si>
  <si>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</si>
  <si>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</si>
  <si>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</si>
  <si>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</si>
  <si>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</si>
  <si>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</si>
  <si>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</si>
  <si>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</si>
  <si>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</si>
  <si>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</si>
  <si>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</si>
  <si>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</si>
  <si>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</si>
  <si>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</si>
  <si>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</si>
  <si>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</si>
  <si>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</si>
  <si>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</si>
  <si>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</si>
  <si>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</si>
  <si>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</si>
  <si>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</si>
  <si>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</si>
  <si>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</si>
  <si>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</si>
  <si>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</si>
  <si>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</si>
  <si>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</si>
  <si>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</si>
  <si>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</si>
  <si>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</si>
  <si>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</si>
  <si>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</si>
  <si>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</si>
  <si>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</si>
  <si>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</si>
  <si>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</si>
  <si>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</si>
  <si>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</si>
  <si>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</si>
  <si>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</si>
  <si>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</si>
  <si>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</si>
  <si>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</si>
  <si>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</si>
  <si>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</si>
  <si>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</si>
  <si>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</si>
  <si>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</si>
  <si>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</si>
  <si>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</si>
  <si>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</si>
  <si>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</si>
  <si>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</si>
  <si>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</si>
  <si>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</si>
  <si>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</si>
  <si>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</si>
  <si>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</si>
  <si>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</si>
  <si>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</si>
  <si>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</si>
  <si>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</si>
  <si>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</si>
  <si>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</si>
  <si>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</si>
  <si>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</si>
  <si>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</si>
  <si>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</si>
  <si>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</si>
  <si>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</si>
  <si>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</si>
  <si>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</si>
  <si>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</si>
  <si>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</si>
  <si>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</si>
  <si>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</si>
  <si>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</si>
  <si>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</si>
  <si>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</si>
  <si>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</si>
  <si>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</si>
  <si>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</si>
  <si>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</si>
  <si>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</si>
  <si>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</si>
  <si>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</si>
  <si>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</si>
  <si>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</si>
  <si>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</si>
  <si>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</si>
  <si>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</si>
  <si>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</si>
  <si>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</si>
  <si>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</si>
  <si>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</si>
  <si>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</si>
  <si>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</si>
  <si>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</si>
  <si>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</si>
  <si>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</si>
  <si>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</si>
  <si>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</si>
  <si>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</si>
  <si>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</si>
  <si>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</si>
  <si>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</si>
  <si>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</si>
  <si>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</si>
  <si>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</si>
  <si>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</si>
  <si>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</si>
  <si>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</si>
  <si>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</si>
  <si>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</si>
  <si>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</si>
  <si>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</si>
  <si>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</si>
  <si>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</si>
  <si>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</si>
  <si>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</si>
  <si>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</si>
  <si>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</si>
  <si>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</si>
  <si>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</si>
  <si>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</si>
  <si>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</si>
  <si>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</si>
  <si>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</si>
  <si>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</si>
  <si>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</si>
  <si>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</si>
  <si>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</si>
  <si>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</si>
  <si>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</si>
  <si>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</si>
  <si>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</si>
  <si>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</si>
  <si>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</si>
  <si>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</si>
  <si>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</si>
  <si>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</si>
  <si>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</si>
  <si>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</si>
  <si>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</si>
  <si>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</si>
  <si>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</si>
  <si>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</si>
  <si>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</si>
  <si>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</si>
  <si>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</si>
  <si>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</si>
  <si>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</si>
  <si>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</si>
  <si>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</si>
  <si>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</si>
  <si>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</si>
  <si>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</si>
  <si>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</si>
  <si>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</si>
  <si>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</si>
  <si>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</si>
  <si>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</si>
  <si>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</si>
  <si>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</si>
  <si>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</si>
  <si>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</si>
  <si>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</si>
  <si>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</si>
  <si>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</si>
  <si>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</si>
  <si>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</si>
  <si>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</si>
  <si>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</si>
  <si>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</si>
  <si>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</si>
  <si>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</si>
  <si>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</si>
  <si>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</si>
  <si>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</si>
  <si>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</si>
  <si>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</si>
  <si>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</si>
  <si>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</si>
  <si>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</si>
  <si>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</si>
  <si>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</si>
  <si>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</si>
  <si>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</si>
  <si>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</si>
  <si>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</si>
  <si>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</si>
  <si>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</si>
  <si>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</si>
  <si>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</si>
  <si>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</si>
  <si>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</si>
  <si>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</si>
  <si>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</si>
  <si>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</si>
  <si>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</si>
  <si>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</si>
  <si>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</si>
  <si>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</si>
  <si>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</si>
  <si>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</si>
  <si>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</si>
  <si>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</si>
  <si>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</si>
  <si>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</si>
  <si>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</si>
  <si>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</si>
  <si>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</si>
  <si>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</si>
  <si>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</si>
  <si>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</si>
  <si>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</si>
  <si>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</si>
  <si>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</si>
  <si>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</si>
  <si>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</si>
  <si>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</si>
  <si>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</si>
  <si>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</si>
  <si>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</si>
  <si>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</si>
  <si>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</si>
  <si>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</si>
  <si>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</si>
  <si>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</si>
  <si>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</si>
  <si>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</si>
  <si>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</si>
  <si>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</si>
  <si>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</si>
  <si>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</si>
  <si>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</si>
  <si>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</si>
  <si>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</si>
  <si>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</si>
  <si>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</si>
  <si>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</si>
  <si>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</si>
  <si>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</si>
  <si>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</si>
  <si>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</si>
  <si>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</si>
  <si>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</si>
  <si>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</si>
  <si>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</si>
  <si>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</si>
  <si>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</si>
  <si>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</si>
  <si>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</si>
  <si>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</si>
  <si>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</si>
  <si>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</si>
  <si>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</si>
  <si>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</si>
  <si>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</si>
  <si>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</si>
  <si>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</si>
  <si>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</si>
  <si>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</si>
  <si>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</si>
  <si>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</si>
  <si>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</si>
  <si>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</si>
  <si>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</si>
  <si>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</si>
  <si>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</si>
  <si>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</si>
  <si>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</si>
  <si>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</si>
  <si>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</si>
  <si>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</si>
  <si>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</si>
  <si>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</si>
  <si>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</si>
  <si>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</si>
  <si>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</si>
  <si>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</si>
  <si>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</si>
  <si>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</si>
  <si>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</si>
  <si>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</si>
  <si>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</si>
  <si>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</si>
  <si>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</si>
  <si>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</si>
  <si>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</si>
  <si>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</si>
  <si>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</si>
  <si>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</si>
  <si>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</si>
  <si>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</si>
  <si>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</si>
  <si>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</si>
  <si>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</si>
  <si>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</si>
  <si>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</si>
  <si>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</si>
  <si>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</si>
  <si>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</si>
  <si>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</si>
  <si>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</si>
  <si>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</si>
  <si>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</si>
  <si>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</si>
  <si>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</si>
  <si>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</si>
  <si>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</si>
  <si>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</si>
  <si>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</si>
  <si>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</si>
  <si>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</si>
  <si>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</si>
  <si>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</si>
  <si>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</si>
  <si>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</si>
  <si>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</si>
  <si>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</si>
  <si>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</si>
  <si>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</si>
  <si>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</si>
  <si>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</si>
  <si>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</si>
  <si>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</si>
  <si>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</si>
  <si>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</si>
  <si>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</si>
  <si>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</si>
  <si>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</si>
  <si>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</si>
  <si>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</si>
  <si>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</si>
  <si>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</si>
  <si>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</si>
  <si>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</si>
  <si>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</si>
  <si>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</si>
  <si>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</si>
  <si>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</si>
  <si>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</si>
  <si>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</si>
  <si>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</si>
  <si>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</si>
  <si>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</si>
  <si>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</si>
  <si>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</si>
  <si>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</si>
  <si>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</si>
  <si>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</si>
  <si>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</si>
  <si>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</si>
  <si>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</si>
  <si>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</si>
  <si>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</si>
  <si>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</si>
  <si>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</si>
  <si>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</si>
  <si>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</si>
  <si>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</si>
  <si>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</si>
  <si>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</si>
  <si>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</si>
  <si>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</si>
  <si>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</si>
  <si>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</si>
  <si>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</si>
  <si>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</si>
  <si>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</si>
  <si>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</si>
  <si>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</si>
  <si>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</si>
  <si>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</si>
  <si>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</si>
  <si>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</si>
  <si>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</si>
  <si>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</si>
  <si>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</si>
  <si>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</si>
  <si>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</si>
  <si>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</si>
  <si>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</si>
  <si>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</si>
  <si>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</si>
  <si>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</si>
  <si>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</si>
  <si>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</si>
  <si>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</si>
  <si>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</si>
  <si>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</si>
  <si>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</si>
  <si>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</si>
  <si>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</si>
  <si>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</si>
  <si>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</si>
  <si>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</si>
  <si>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</si>
  <si>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</si>
  <si>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</si>
  <si>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</si>
  <si>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</si>
  <si>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</si>
  <si>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</si>
  <si>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</si>
  <si>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</si>
  <si>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</si>
  <si>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</si>
  <si>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</si>
  <si>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</si>
  <si>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</si>
  <si>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</si>
  <si>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</si>
  <si>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</si>
  <si>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</si>
  <si>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</si>
  <si>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</si>
  <si>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</si>
  <si>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</si>
  <si>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</si>
  <si>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</si>
  <si>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</si>
  <si>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</si>
  <si>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</si>
  <si>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</si>
  <si>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</si>
  <si>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</si>
  <si>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</si>
  <si>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</si>
  <si>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</si>
  <si>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</si>
  <si>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</si>
  <si>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</si>
  <si>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</si>
  <si>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</si>
  <si>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</si>
  <si>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</si>
  <si>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</si>
  <si>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</si>
  <si>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</si>
  <si>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</si>
  <si>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</si>
  <si>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</si>
  <si>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</si>
  <si>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</si>
  <si>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</si>
  <si>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</si>
  <si>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</si>
  <si>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</si>
  <si>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</si>
  <si>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</si>
  <si>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</si>
  <si>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</si>
  <si>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</si>
  <si>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</si>
  <si>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</si>
  <si>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</si>
  <si>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</si>
  <si>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</si>
  <si>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</si>
  <si>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</si>
  <si>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</si>
  <si>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</si>
  <si>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</si>
  <si>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</si>
  <si>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</si>
  <si>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</si>
  <si>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</si>
  <si>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</si>
  <si>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</si>
  <si>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</si>
  <si>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</si>
  <si>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</si>
  <si>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</si>
  <si>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</si>
  <si>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</si>
  <si>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</si>
  <si>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</si>
  <si>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</si>
  <si>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</si>
  <si>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</si>
  <si>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</si>
  <si>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</si>
  <si>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</si>
  <si>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</si>
  <si>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</si>
  <si>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</si>
  <si>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</si>
  <si>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</si>
  <si>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</si>
  <si>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</si>
  <si>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</si>
  <si>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</si>
  <si>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</si>
  <si>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</si>
  <si>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</si>
  <si>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</si>
  <si>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</si>
  <si>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</si>
  <si>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</si>
  <si>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</si>
  <si>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</si>
  <si>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</si>
  <si>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</si>
  <si>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</si>
  <si>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</si>
  <si>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</si>
  <si>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</si>
  <si>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</si>
  <si>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</si>
  <si>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</si>
  <si>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</si>
  <si>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</si>
  <si>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</si>
  <si>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</si>
  <si>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</si>
  <si>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</si>
  <si>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</si>
  <si>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</si>
  <si>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</si>
  <si>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</si>
  <si>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</si>
  <si>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</si>
  <si>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</si>
  <si>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</si>
  <si>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</si>
  <si>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</si>
  <si>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</si>
  <si>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</si>
  <si>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</si>
  <si>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</si>
  <si>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</si>
  <si>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</si>
  <si>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</si>
  <si>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</si>
  <si>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</si>
  <si>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</si>
  <si>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</si>
  <si>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</si>
  <si>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</si>
  <si>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</si>
  <si>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</si>
  <si>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</si>
  <si>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</si>
  <si>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</si>
  <si>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</si>
  <si>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</si>
  <si>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</si>
  <si>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</si>
  <si>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</si>
  <si>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</si>
  <si>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</si>
  <si>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</si>
  <si>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</si>
  <si>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</si>
  <si>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</si>
  <si>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</si>
  <si>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</si>
  <si>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</si>
  <si>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</si>
  <si>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</si>
  <si>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</si>
  <si>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</si>
  <si>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</si>
  <si>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</si>
  <si>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</si>
  <si>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</si>
  <si>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</si>
  <si>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</si>
  <si>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</si>
  <si>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</si>
  <si>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</si>
  <si>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</si>
  <si>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</si>
  <si>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</si>
  <si>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</si>
  <si>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</si>
  <si>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</si>
  <si>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</si>
  <si>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</si>
  <si>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</si>
  <si>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</si>
  <si>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</si>
  <si>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</si>
  <si>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</si>
  <si>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</si>
  <si>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</si>
  <si>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</si>
  <si>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</si>
  <si>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</si>
  <si>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</si>
  <si>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</si>
  <si>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</si>
  <si>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</si>
  <si>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</si>
  <si>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</si>
  <si>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</si>
  <si>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</si>
  <si>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</si>
  <si>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</si>
  <si>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</si>
  <si>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</si>
  <si>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</si>
  <si>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</si>
  <si>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</si>
  <si>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</si>
  <si>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</si>
  <si>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</si>
  <si>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</si>
  <si>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</si>
  <si>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</si>
  <si>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</si>
  <si>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</si>
  <si>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</si>
  <si>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</si>
  <si>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</si>
  <si>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</si>
  <si>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</si>
  <si>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</si>
  <si>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</si>
  <si>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</si>
  <si>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</si>
  <si>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</si>
  <si>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</si>
  <si>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</si>
  <si>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</si>
  <si>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</si>
  <si>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</si>
  <si>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</si>
  <si>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</si>
  <si>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</si>
  <si>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</si>
  <si>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</si>
  <si>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</si>
  <si>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</si>
  <si>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</si>
  <si>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</si>
  <si>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</si>
  <si>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</si>
  <si>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</si>
  <si>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</si>
  <si>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</si>
  <si>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</si>
  <si>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</si>
  <si>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</si>
  <si>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</si>
  <si>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</si>
  <si>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</si>
  <si>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</si>
  <si>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</si>
  <si>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</si>
  <si>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</si>
  <si>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</si>
  <si>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</si>
  <si>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</si>
  <si>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</si>
  <si>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</si>
  <si>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</si>
  <si>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</si>
  <si>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</si>
  <si>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</si>
  <si>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</si>
  <si>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</si>
  <si>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</si>
  <si>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</si>
  <si>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</si>
  <si>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</si>
  <si>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</si>
  <si>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</si>
  <si>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</si>
  <si>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</si>
  <si>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</si>
  <si>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</si>
  <si>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</si>
  <si>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</si>
  <si>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</si>
  <si>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</si>
  <si>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</si>
  <si>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</si>
  <si>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</si>
  <si>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</si>
  <si>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</si>
  <si>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</si>
  <si>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</si>
  <si>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</si>
  <si>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</si>
  <si>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</si>
  <si>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</si>
  <si>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</si>
  <si>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</si>
  <si>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</si>
  <si>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</si>
  <si>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</si>
  <si>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</si>
  <si>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</si>
  <si>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</si>
  <si>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</si>
  <si>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</si>
  <si>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</si>
  <si>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</si>
  <si>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</si>
  <si>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</si>
  <si>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</si>
  <si>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</si>
  <si>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</si>
  <si>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</si>
  <si>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</si>
  <si>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</si>
  <si>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</si>
  <si>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</si>
  <si>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</si>
  <si>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</si>
  <si>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</si>
  <si>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</si>
  <si>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</si>
  <si>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</si>
  <si>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</si>
  <si>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</si>
  <si>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</si>
  <si>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</si>
  <si>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</si>
  <si>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</si>
  <si>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</si>
  <si>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</si>
  <si>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</si>
  <si>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</si>
  <si>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</si>
  <si>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</si>
  <si>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</si>
  <si>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</si>
  <si>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</si>
  <si>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</si>
  <si>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</si>
  <si>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</si>
  <si>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</si>
  <si>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</si>
  <si>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</si>
  <si>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</si>
  <si>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</si>
  <si>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</si>
  <si>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</si>
  <si>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</si>
  <si>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</si>
  <si>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</si>
  <si>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</si>
  <si>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</si>
  <si>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</si>
  <si>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</si>
  <si>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</si>
  <si>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</si>
  <si>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</si>
  <si>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</si>
  <si>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</si>
  <si>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</si>
  <si>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</si>
  <si>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</si>
  <si>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</si>
  <si>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</si>
  <si>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</si>
  <si>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</si>
  <si>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</si>
  <si>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</si>
  <si>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</si>
  <si>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</si>
  <si>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</si>
  <si>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</si>
  <si>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</si>
  <si>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</si>
  <si>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</si>
  <si>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</si>
  <si>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</si>
  <si>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</si>
  <si>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</si>
  <si>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</si>
  <si>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</si>
  <si>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</si>
  <si>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</si>
  <si>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</si>
  <si>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</si>
  <si>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</si>
  <si>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</si>
  <si>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</si>
  <si>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</si>
  <si>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</si>
  <si>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</si>
  <si>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</si>
  <si>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</si>
  <si>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</si>
  <si>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</si>
  <si>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</si>
  <si>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</si>
  <si>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</si>
  <si>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</si>
  <si>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</si>
  <si>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</si>
  <si>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</si>
  <si>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</si>
  <si>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</si>
  <si>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</si>
  <si>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</si>
  <si>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</si>
  <si>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</si>
  <si>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</si>
  <si>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</si>
  <si>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</si>
  <si>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</si>
  <si>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</si>
  <si>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</si>
  <si>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</si>
  <si>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</si>
  <si>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</si>
  <si>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</si>
  <si>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</si>
  <si>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</si>
  <si>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</si>
  <si>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</si>
  <si>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</si>
  <si>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</si>
  <si>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</si>
  <si>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</si>
  <si>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</si>
  <si>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</si>
  <si>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</si>
  <si>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</si>
  <si>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</si>
  <si>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</si>
  <si>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</si>
  <si>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</si>
  <si>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</si>
  <si>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</si>
  <si>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</si>
  <si>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</si>
  <si>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</si>
  <si>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</si>
  <si>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</si>
  <si>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</si>
  <si>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</si>
  <si>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</si>
  <si>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</si>
  <si>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</si>
  <si>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</si>
  <si>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</si>
  <si>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</si>
  <si>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</si>
  <si>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</si>
  <si>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</si>
  <si>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</si>
  <si>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</si>
  <si>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</si>
  <si>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</si>
  <si>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</si>
  <si>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</si>
  <si>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</si>
  <si>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</si>
  <si>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</si>
  <si>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</si>
  <si>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</si>
  <si>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</si>
  <si>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</si>
  <si>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</si>
  <si>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</si>
  <si>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</si>
  <si>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</si>
  <si>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</si>
  <si>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</si>
  <si>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</si>
  <si>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</si>
  <si>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</si>
  <si>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</si>
  <si>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</si>
  <si>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</si>
  <si>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</si>
  <si>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</si>
  <si>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</si>
  <si>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</si>
  <si>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</si>
  <si>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</si>
  <si>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</si>
  <si>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</si>
  <si>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</si>
  <si>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</si>
  <si>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</si>
  <si>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</si>
  <si>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</si>
  <si>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</si>
  <si>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</si>
  <si>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</si>
  <si>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</si>
  <si>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</si>
  <si>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</si>
  <si>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</si>
  <si>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</si>
  <si>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</si>
  <si>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</si>
  <si>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</si>
  <si>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</si>
  <si>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</si>
  <si>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</si>
  <si>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</si>
  <si>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</si>
  <si>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</si>
  <si>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</si>
  <si>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</si>
  <si>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</si>
  <si>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</si>
  <si>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</si>
  <si>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</si>
  <si>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</si>
  <si>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</si>
  <si>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</si>
  <si>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</si>
  <si>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</si>
  <si>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</si>
  <si>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</si>
  <si>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</si>
  <si>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</si>
  <si>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</si>
  <si>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</si>
  <si>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</si>
  <si>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</si>
  <si>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</si>
  <si>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</si>
  <si>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</si>
  <si>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</si>
  <si>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</si>
  <si>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</si>
  <si>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</si>
  <si>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</si>
  <si>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</si>
  <si>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</si>
  <si>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</si>
  <si>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</si>
  <si>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</si>
  <si>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</si>
  <si>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</si>
  <si>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</si>
  <si>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</si>
  <si>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</si>
  <si>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</si>
  <si>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</si>
  <si>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</si>
  <si>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</si>
  <si>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</si>
  <si>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</si>
  <si>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</si>
  <si>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</si>
  <si>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</si>
  <si>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</si>
  <si>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</si>
  <si>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</si>
  <si>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</si>
  <si>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</si>
  <si>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</si>
  <si>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</si>
  <si>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</si>
  <si>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</si>
  <si>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</si>
  <si>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</si>
  <si>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</si>
  <si>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</si>
  <si>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</si>
  <si>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</si>
  <si>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</si>
  <si>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</si>
  <si>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</si>
  <si>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</si>
  <si>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</si>
  <si>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</si>
  <si>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</si>
  <si>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</si>
  <si>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</si>
  <si>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</si>
  <si>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</si>
  <si>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</si>
  <si>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</si>
  <si>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</si>
  <si>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</si>
  <si>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</si>
  <si>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</si>
  <si>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</si>
  <si>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</si>
  <si>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</si>
  <si>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</si>
  <si>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</si>
  <si>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</si>
  <si>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</si>
  <si>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</si>
  <si>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</si>
  <si>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</si>
  <si>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</si>
  <si>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</si>
  <si>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</si>
  <si>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</si>
  <si>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</si>
  <si>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</si>
  <si>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</si>
  <si>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</si>
  <si>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</si>
  <si>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</si>
  <si>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</si>
  <si>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</si>
  <si>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</si>
  <si>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</si>
  <si>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</si>
  <si>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</si>
  <si>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</si>
  <si>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</si>
  <si>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</si>
  <si>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</si>
  <si>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</si>
  <si>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</si>
  <si>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</si>
  <si>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</si>
  <si>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</si>
  <si>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</si>
  <si>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</si>
  <si>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</si>
  <si>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</si>
  <si>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</si>
  <si>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</si>
  <si>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</si>
  <si>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</si>
  <si>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</si>
  <si>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</si>
  <si>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</si>
  <si>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</si>
  <si>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</si>
  <si>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</si>
  <si>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</si>
  <si>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</si>
  <si>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</si>
  <si>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</si>
  <si>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</si>
  <si>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</si>
  <si>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</si>
  <si>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</si>
  <si>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</si>
  <si>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</si>
  <si>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</si>
  <si>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</si>
  <si>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</si>
  <si>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</si>
  <si>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</si>
  <si>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</si>
  <si>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</si>
  <si>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</si>
  <si>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</si>
  <si>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</si>
  <si>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</si>
  <si>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</si>
  <si>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</si>
  <si>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</si>
  <si>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</si>
  <si>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</si>
  <si>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</si>
  <si>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</si>
  <si>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</si>
  <si>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</si>
  <si>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</si>
  <si>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</si>
  <si>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</si>
  <si>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</si>
  <si>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</si>
  <si>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</si>
  <si>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</si>
  <si>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</si>
  <si>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</si>
  <si>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</si>
  <si>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</si>
  <si>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</si>
  <si>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</si>
  <si>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</si>
  <si>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</si>
  <si>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</si>
  <si>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</si>
  <si>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</si>
  <si>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</si>
  <si>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</si>
  <si>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</si>
  <si>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</si>
  <si>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</si>
  <si>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</si>
  <si>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</si>
  <si>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</si>
  <si>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</si>
  <si>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</si>
  <si>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</si>
  <si>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</si>
  <si>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</si>
  <si>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</si>
  <si>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</si>
  <si>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</si>
  <si>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</si>
  <si>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</si>
  <si>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</si>
  <si>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</si>
  <si>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</si>
  <si>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</si>
  <si>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</si>
  <si>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</si>
  <si>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</si>
  <si>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</si>
  <si>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</si>
  <si>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</si>
  <si>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</si>
  <si>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</si>
  <si>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</si>
  <si>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</si>
  <si>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</si>
  <si>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</si>
  <si>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</si>
  <si>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</si>
  <si>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</si>
  <si>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</si>
  <si>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</si>
  <si>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</si>
  <si>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</si>
  <si>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</si>
  <si>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</si>
  <si>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</si>
  <si>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</si>
  <si>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</si>
  <si>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</si>
  <si>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</si>
  <si>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</si>
  <si>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</si>
  <si>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</si>
  <si>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</si>
  <si>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</si>
  <si>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</si>
  <si>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</si>
  <si>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</si>
  <si>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</si>
  <si>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</si>
  <si>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</si>
  <si>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</si>
  <si>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</si>
  <si>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</si>
  <si>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</si>
  <si>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</si>
  <si>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</si>
  <si>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</si>
  <si>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</si>
  <si>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</si>
  <si>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</si>
  <si>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</si>
  <si>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</si>
  <si>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</si>
  <si>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</si>
  <si>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</si>
  <si>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</si>
  <si>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</si>
  <si>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</si>
  <si>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</si>
  <si>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</si>
  <si>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</si>
  <si>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</si>
  <si>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</si>
  <si>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</si>
  <si>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</si>
  <si>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</si>
  <si>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</si>
  <si>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</si>
  <si>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</si>
  <si>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</si>
  <si>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</si>
  <si>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</si>
  <si>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</si>
  <si>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</si>
  <si>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</si>
  <si>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</si>
  <si>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</si>
  <si>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</si>
  <si>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</si>
  <si>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</si>
  <si>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</si>
  <si>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</si>
  <si>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</si>
  <si>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</si>
  <si>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</si>
  <si>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</si>
  <si>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</si>
  <si>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</si>
  <si>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</si>
  <si>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</si>
  <si>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</si>
  <si>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</si>
  <si>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</si>
  <si>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</si>
  <si>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</si>
  <si>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</si>
  <si>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</si>
  <si>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</si>
  <si>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</si>
  <si>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</si>
  <si>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</si>
  <si>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</si>
  <si>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</si>
  <si>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</si>
  <si>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</si>
  <si>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</si>
  <si>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</si>
  <si>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</si>
  <si>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</si>
  <si>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</si>
  <si>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</si>
  <si>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</si>
  <si>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</si>
  <si>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</si>
  <si>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</si>
  <si>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</si>
  <si>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</si>
  <si>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</si>
  <si>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</si>
  <si>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</si>
  <si>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</si>
  <si>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</si>
  <si>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</si>
  <si>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</si>
  <si>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</si>
  <si>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</si>
  <si>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</si>
  <si>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</si>
  <si>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</si>
  <si>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</si>
  <si>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</si>
  <si>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</si>
  <si>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</si>
  <si>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</si>
  <si>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</si>
  <si>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</si>
  <si>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</si>
  <si>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</si>
  <si>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</si>
  <si>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</si>
  <si>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</si>
  <si>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</si>
  <si>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</si>
  <si>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</si>
  <si>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</si>
  <si>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</si>
  <si>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</si>
  <si>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</si>
  <si>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</si>
  <si>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</si>
  <si>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</si>
  <si>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</si>
  <si>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</si>
  <si>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</si>
  <si>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</si>
  <si>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</si>
  <si>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</si>
  <si>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</si>
  <si>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</si>
  <si>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</si>
  <si>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</si>
  <si>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</si>
  <si>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</si>
  <si>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</si>
  <si>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</si>
  <si>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</si>
  <si>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</si>
  <si>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</si>
  <si>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</si>
  <si>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</si>
  <si>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</si>
  <si>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</si>
  <si>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</si>
  <si>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</si>
  <si>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</si>
  <si>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</si>
  <si>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</si>
  <si>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</si>
  <si>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</si>
  <si>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</si>
  <si>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</si>
  <si>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</si>
  <si>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</si>
  <si>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</si>
  <si>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</si>
  <si>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</si>
  <si>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</si>
  <si>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</si>
  <si>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</si>
  <si>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</si>
  <si>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</si>
  <si>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</si>
  <si>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</si>
  <si>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</si>
  <si>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</si>
  <si>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</si>
  <si>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</si>
  <si>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</si>
  <si>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</si>
  <si>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</si>
  <si>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</si>
  <si>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</si>
  <si>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</si>
  <si>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</si>
  <si>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</si>
  <si>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</si>
  <si>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</si>
  <si>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</si>
  <si>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</si>
  <si>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</si>
  <si>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</si>
  <si>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</si>
  <si>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</si>
  <si>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</si>
  <si>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</si>
  <si>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</si>
  <si>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</si>
  <si>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</si>
  <si>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</si>
  <si>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</si>
  <si>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</si>
  <si>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</si>
  <si>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</si>
  <si>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</si>
  <si>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</si>
  <si>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</si>
  <si>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</si>
  <si>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</si>
  <si>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</si>
  <si>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</si>
  <si>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</si>
  <si>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</si>
  <si>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</si>
  <si>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</si>
  <si>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</si>
  <si>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</si>
  <si>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</si>
  <si>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</si>
  <si>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</si>
  <si>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</si>
  <si>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</si>
  <si>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</si>
  <si>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</si>
  <si>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</si>
  <si>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</si>
  <si>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</si>
  <si>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</si>
  <si>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</si>
  <si>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</si>
  <si>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</si>
  <si>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</si>
  <si>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</si>
  <si>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</si>
  <si>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</si>
  <si>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</si>
  <si>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</si>
  <si>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</si>
  <si>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</si>
  <si>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</si>
  <si>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</si>
  <si>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</si>
  <si>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</si>
  <si>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</si>
  <si>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</si>
  <si>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</si>
  <si>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</si>
  <si>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</si>
  <si>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</si>
  <si>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</si>
  <si>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</si>
  <si>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</si>
  <si>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</si>
  <si>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</si>
  <si>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</si>
  <si>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</si>
  <si>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</si>
  <si>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</si>
  <si>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</si>
  <si>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</si>
  <si>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</si>
  <si>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</si>
  <si>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</si>
  <si>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</si>
  <si>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</si>
  <si>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</si>
  <si>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</si>
  <si>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</si>
  <si>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</si>
  <si>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</si>
  <si>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</si>
  <si>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</si>
  <si>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</si>
  <si>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</si>
  <si>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</si>
  <si>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</si>
  <si>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</si>
  <si>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</si>
  <si>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</si>
  <si>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</si>
  <si>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</si>
  <si>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</si>
  <si>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</si>
  <si>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</si>
  <si>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</si>
  <si>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</si>
  <si>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</si>
  <si>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</si>
  <si>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</si>
  <si>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</si>
  <si>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</si>
  <si>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</si>
  <si>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</si>
  <si>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</si>
  <si>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</si>
  <si>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</si>
  <si>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</si>
  <si>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</si>
  <si>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</si>
  <si>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</si>
  <si>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</si>
  <si>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</si>
  <si>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</si>
  <si>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</si>
  <si>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</si>
  <si>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</si>
  <si>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</si>
  <si>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</si>
  <si>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</si>
  <si>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</si>
  <si>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</si>
  <si>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</si>
  <si>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</si>
  <si>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</si>
  <si>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</si>
  <si>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</si>
  <si>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</si>
  <si>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</si>
  <si>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</si>
  <si>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</si>
  <si>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</si>
  <si>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</si>
  <si>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</si>
  <si>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</si>
  <si>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</si>
  <si>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</si>
  <si>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</si>
  <si>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</si>
  <si>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</si>
  <si>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</si>
  <si>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</si>
  <si>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</si>
  <si>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</si>
  <si>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</si>
  <si>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</si>
  <si>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</si>
  <si>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</si>
  <si>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</si>
  <si>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</si>
  <si>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</si>
  <si>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</si>
  <si>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</si>
  <si>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</si>
  <si>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</si>
  <si>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</si>
  <si>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</si>
  <si>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</si>
  <si>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</si>
  <si>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</si>
  <si>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</si>
  <si>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</si>
  <si>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</si>
  <si>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</si>
  <si>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</si>
  <si>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</si>
  <si>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</si>
  <si>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</si>
  <si>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</si>
  <si>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</si>
  <si>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</si>
  <si>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</si>
  <si>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</si>
  <si>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</si>
  <si>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</si>
  <si>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</si>
  <si>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</si>
  <si>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</si>
  <si>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</si>
  <si>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</si>
  <si>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</si>
  <si>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</si>
  <si>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</si>
  <si>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</si>
  <si>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</si>
  <si>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</si>
  <si>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</si>
  <si>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</si>
  <si>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</si>
  <si>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</si>
  <si>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</si>
  <si>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</si>
  <si>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</si>
  <si>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</si>
  <si>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</si>
  <si>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</si>
  <si>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</si>
  <si>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</si>
  <si>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</si>
  <si>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</si>
  <si>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</si>
  <si>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</si>
  <si>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</si>
  <si>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</si>
  <si>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</si>
  <si>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</si>
  <si>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</si>
  <si>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</si>
  <si>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</si>
  <si>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</si>
  <si>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</si>
  <si>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</si>
  <si>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</si>
  <si>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</si>
  <si>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</si>
  <si>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</si>
  <si>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</si>
  <si>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</si>
  <si>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</si>
  <si>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</si>
  <si>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</si>
  <si>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</si>
  <si>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</si>
  <si>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</si>
  <si>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</si>
  <si>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</si>
  <si>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</si>
  <si>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</si>
  <si>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</si>
  <si>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</si>
  <si>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</si>
  <si>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</si>
  <si>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</si>
  <si>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</si>
  <si>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</si>
  <si>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</si>
  <si>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</si>
  <si>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</si>
  <si>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</si>
  <si>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</si>
  <si>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</si>
  <si>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</si>
  <si>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</si>
  <si>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</si>
  <si>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</si>
  <si>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</si>
  <si>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</si>
  <si>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</si>
  <si>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</si>
  <si>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</si>
  <si>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</si>
  <si>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</si>
  <si>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</si>
  <si>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</si>
  <si>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</si>
  <si>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</si>
  <si>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</si>
  <si>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</si>
  <si>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</si>
  <si>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</si>
  <si>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</si>
  <si>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</si>
  <si>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</si>
  <si>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</si>
  <si>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</si>
  <si>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</si>
  <si>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</si>
  <si>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</si>
  <si>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</si>
  <si>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</si>
  <si>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</si>
  <si>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</si>
  <si>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</si>
  <si>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</si>
  <si>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</si>
  <si>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</si>
  <si>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</si>
  <si>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</si>
  <si>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</si>
  <si>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</si>
  <si>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</si>
  <si>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</si>
  <si>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</si>
  <si>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</si>
  <si>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</si>
  <si>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</si>
  <si>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</si>
  <si>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</si>
  <si>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</si>
  <si>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</si>
  <si>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</si>
  <si>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</si>
  <si>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</si>
  <si>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</si>
  <si>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</si>
  <si>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</si>
  <si>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</si>
  <si>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</si>
  <si>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</si>
  <si>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</si>
  <si>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</si>
  <si>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</si>
  <si>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</si>
  <si>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</si>
  <si>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</si>
  <si>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</si>
  <si>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</si>
  <si>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</si>
  <si>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</si>
  <si>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</si>
  <si>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</si>
  <si>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</si>
  <si>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</si>
  <si>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</si>
  <si>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</si>
  <si>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</si>
  <si>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</si>
  <si>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</si>
  <si>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</si>
  <si>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</si>
  <si>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</si>
  <si>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</si>
  <si>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</si>
  <si>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</si>
  <si>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</si>
  <si>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</si>
  <si>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</si>
  <si>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</si>
  <si>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</si>
  <si>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</si>
  <si>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</si>
  <si>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</si>
  <si>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</si>
  <si>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</si>
  <si>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</si>
  <si>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</si>
  <si>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</si>
  <si>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</si>
  <si>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</si>
  <si>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</si>
  <si>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</si>
  <si>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</si>
  <si>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</si>
  <si>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</si>
  <si>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</si>
  <si>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</si>
  <si>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</si>
  <si>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</si>
  <si>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</si>
  <si>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</si>
  <si>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</si>
  <si>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</si>
  <si>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</si>
  <si>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</si>
  <si>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</si>
  <si>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</si>
  <si>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</si>
  <si>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</si>
  <si>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</si>
  <si>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</si>
  <si>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</si>
  <si>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</si>
  <si>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</si>
  <si>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</si>
  <si>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</si>
  <si>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</si>
  <si>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</si>
  <si>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</si>
  <si>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</si>
  <si>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</si>
  <si>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</si>
  <si>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</si>
  <si>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</si>
  <si>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</si>
  <si>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</si>
  <si>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</si>
  <si>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</si>
  <si>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</si>
  <si>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</si>
  <si>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</si>
  <si>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</si>
  <si>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</si>
  <si>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</si>
  <si>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</si>
  <si>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</si>
  <si>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</si>
  <si>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</si>
  <si>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</si>
  <si>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</si>
  <si>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</si>
  <si>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</si>
  <si>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</si>
  <si>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</si>
  <si>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</si>
  <si>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</si>
  <si>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</si>
  <si>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</si>
  <si>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</si>
  <si>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</si>
  <si>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</si>
  <si>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</si>
  <si>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</si>
  <si>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</si>
  <si>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</si>
  <si>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</si>
  <si>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</si>
  <si>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</si>
  <si>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</si>
  <si>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</si>
  <si>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</si>
  <si>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</si>
  <si>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</si>
  <si>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</si>
  <si>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</si>
  <si>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</si>
  <si>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</si>
  <si>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</si>
  <si>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</si>
  <si>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</si>
  <si>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</si>
  <si>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</si>
  <si>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</si>
  <si>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</si>
  <si>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</si>
  <si>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</si>
  <si>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</si>
  <si>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</si>
  <si>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</si>
  <si>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</si>
  <si>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</si>
  <si>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</si>
  <si>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</si>
  <si>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</si>
  <si>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</si>
  <si>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</si>
  <si>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</si>
  <si>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</si>
  <si>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</si>
  <si>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</si>
  <si>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</si>
  <si>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</si>
  <si>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</si>
  <si>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</si>
  <si>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</si>
  <si>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</si>
  <si>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</si>
  <si>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</si>
  <si>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</si>
  <si>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</si>
  <si>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</si>
  <si>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</si>
  <si>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</si>
  <si>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</si>
  <si>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</si>
  <si>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</si>
  <si>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</si>
  <si>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</si>
  <si>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</si>
  <si>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</si>
  <si>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</si>
  <si>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</si>
  <si>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</si>
  <si>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</si>
  <si>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</si>
  <si>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</si>
  <si>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</si>
  <si>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</si>
  <si>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</si>
  <si>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</si>
  <si>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</si>
  <si>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</si>
  <si>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</si>
  <si>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</si>
  <si>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</si>
  <si>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</si>
  <si>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</si>
  <si>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</si>
  <si>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</si>
  <si>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</si>
  <si>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</si>
  <si>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</si>
  <si>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</si>
  <si>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</si>
  <si>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</si>
  <si>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</si>
  <si>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</si>
  <si>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</si>
  <si>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</si>
  <si>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</si>
  <si>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</si>
  <si>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</si>
  <si>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</si>
  <si>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</si>
  <si>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</si>
  <si>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</si>
  <si>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</si>
  <si>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</si>
  <si>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</si>
  <si>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</si>
  <si>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</si>
  <si>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</si>
  <si>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</si>
  <si>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</si>
  <si>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</si>
  <si>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</si>
  <si>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</si>
  <si>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</si>
  <si>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</si>
  <si>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</si>
  <si>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</si>
  <si>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</si>
  <si>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</si>
  <si>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</si>
  <si>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</si>
  <si>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</si>
  <si>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</si>
  <si>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</si>
  <si>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</si>
  <si>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</si>
  <si>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</si>
  <si>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</si>
  <si>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</si>
  <si>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</si>
  <si>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</si>
  <si>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</si>
  <si>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</si>
  <si>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</si>
  <si>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</si>
  <si>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</si>
  <si>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</si>
  <si>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</si>
  <si>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</si>
  <si>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</si>
  <si>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</si>
  <si>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</si>
  <si>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</si>
  <si>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</si>
  <si>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</si>
  <si>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</si>
  <si>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</si>
  <si>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</si>
  <si>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</si>
  <si>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</si>
  <si>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</si>
  <si>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</si>
  <si>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</si>
  <si>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</si>
  <si>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</si>
  <si>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</si>
  <si>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</si>
  <si>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</si>
  <si>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</si>
  <si>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</si>
  <si>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</si>
  <si>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</si>
  <si>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</si>
  <si>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</si>
  <si>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</si>
  <si>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</si>
  <si>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</si>
  <si>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</si>
  <si>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</si>
  <si>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</si>
  <si>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</si>
  <si>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</si>
  <si>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</si>
  <si>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</si>
  <si>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</si>
  <si>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</si>
  <si>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</si>
  <si>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</si>
  <si>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</si>
  <si>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</si>
  <si>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</si>
  <si>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</si>
  <si>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</si>
  <si>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</si>
  <si>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</si>
  <si>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</si>
  <si>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</si>
  <si>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</si>
  <si>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</si>
  <si>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</si>
  <si>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</si>
  <si>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</si>
  <si>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</si>
  <si>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</si>
  <si>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</si>
  <si>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</si>
  <si>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</si>
  <si>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</si>
  <si>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</si>
  <si>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</si>
  <si>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</si>
  <si>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</si>
  <si>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</si>
  <si>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</si>
  <si>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</si>
  <si>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</si>
  <si>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</si>
  <si>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</si>
  <si>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</si>
  <si>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</si>
  <si>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</si>
  <si>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</si>
  <si>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</si>
  <si>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</si>
  <si>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</si>
  <si>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</si>
  <si>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</si>
  <si>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</si>
  <si>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</si>
  <si>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</si>
  <si>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</si>
  <si>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</si>
  <si>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</si>
  <si>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</si>
  <si>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</si>
  <si>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</si>
  <si>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</si>
  <si>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</si>
  <si>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</si>
  <si>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</si>
  <si>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</si>
  <si>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</si>
  <si>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</si>
  <si>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</si>
  <si>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</si>
  <si>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</si>
  <si>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</si>
  <si>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</si>
  <si>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</si>
  <si>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</si>
  <si>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</si>
  <si>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</si>
  <si>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</si>
  <si>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</si>
  <si>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</si>
  <si>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</si>
  <si>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</si>
  <si>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</si>
  <si>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</si>
  <si>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</si>
  <si>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</si>
  <si>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</si>
  <si>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</si>
  <si>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</si>
  <si>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</si>
  <si>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</si>
  <si>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</si>
  <si>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</si>
  <si>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</si>
  <si>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</si>
  <si>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</si>
  <si>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</si>
  <si>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</si>
  <si>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</si>
  <si>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</si>
  <si>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</si>
  <si>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</si>
  <si>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</si>
  <si>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</si>
  <si>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</si>
  <si>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</si>
  <si>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</si>
  <si>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</si>
  <si>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</si>
  <si>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</si>
  <si>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</si>
  <si>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</si>
  <si>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</si>
  <si>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</si>
  <si>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</si>
  <si>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</si>
  <si>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</si>
  <si>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</si>
  <si>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</si>
  <si>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</si>
  <si>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</si>
  <si>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</si>
  <si>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</si>
  <si>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</si>
  <si>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</si>
  <si>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</si>
  <si>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</si>
  <si>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</si>
  <si>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</si>
  <si>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</si>
  <si>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</si>
  <si>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</si>
  <si>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</si>
  <si>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</si>
  <si>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</si>
  <si>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</si>
  <si>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</si>
  <si>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</si>
  <si>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</si>
  <si>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</si>
  <si>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</si>
  <si>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</si>
  <si>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</si>
  <si>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</si>
  <si>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</si>
  <si>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</si>
  <si>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</si>
  <si>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</si>
  <si>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</si>
  <si>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</si>
  <si>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</si>
  <si>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</si>
  <si>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</si>
  <si>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</si>
  <si>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</si>
  <si>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</si>
  <si>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</si>
  <si>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</si>
  <si>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</si>
  <si>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</si>
  <si>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</si>
  <si>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</si>
  <si>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</si>
  <si>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</si>
  <si>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</si>
  <si>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</si>
  <si>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</si>
  <si>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</si>
  <si>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</si>
  <si>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</si>
  <si>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</si>
  <si>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</si>
  <si>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</si>
  <si>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</si>
  <si>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</si>
  <si>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</si>
  <si>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</si>
  <si>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</si>
  <si>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</si>
  <si>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</si>
  <si>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</si>
  <si>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</si>
  <si>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</si>
  <si>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</si>
  <si>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</si>
  <si>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</si>
  <si>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</si>
  <si>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</si>
  <si>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</si>
  <si>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</si>
  <si>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</si>
  <si>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</si>
  <si>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</si>
  <si>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</si>
  <si>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</si>
  <si>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</si>
  <si>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</si>
  <si>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</si>
  <si>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</si>
  <si>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</si>
  <si>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</si>
  <si>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</si>
  <si>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</si>
  <si>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</si>
  <si>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</si>
  <si>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</si>
  <si>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</si>
  <si>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</si>
  <si>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</si>
  <si>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</si>
  <si>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</si>
  <si>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</si>
  <si>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</si>
  <si>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</si>
  <si>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</si>
  <si>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</si>
  <si>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</si>
  <si>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</si>
  <si>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</si>
  <si>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</si>
  <si>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</si>
  <si>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</si>
  <si>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</si>
  <si>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</si>
  <si>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</si>
  <si>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</si>
  <si>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</si>
  <si>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</si>
  <si>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</si>
  <si>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</si>
  <si>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</si>
  <si>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</si>
  <si>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</si>
  <si>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</si>
  <si>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</si>
  <si>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</si>
  <si>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</si>
  <si>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</si>
  <si>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</si>
  <si>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</si>
  <si>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</si>
  <si>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</si>
  <si>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</si>
  <si>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</si>
  <si>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</si>
  <si>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</si>
  <si>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</si>
  <si>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</si>
  <si>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</si>
  <si>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</si>
  <si>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</si>
  <si>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</si>
  <si>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</si>
  <si>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</si>
  <si>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</si>
  <si>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</si>
  <si>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</si>
  <si>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</si>
  <si>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</si>
  <si>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</si>
  <si>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</si>
  <si>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</si>
  <si>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</si>
  <si>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</si>
  <si>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</si>
  <si>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</si>
  <si>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</si>
  <si>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</si>
  <si>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</si>
  <si>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</si>
  <si>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</si>
  <si>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</si>
  <si>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</si>
  <si>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</si>
  <si>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</si>
  <si>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</si>
  <si>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</si>
  <si>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</si>
  <si>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</si>
  <si>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</si>
  <si>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</si>
  <si>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</si>
  <si>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</si>
  <si>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</si>
  <si>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</si>
  <si>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</si>
  <si>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</si>
  <si>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</si>
  <si>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</si>
  <si>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</si>
  <si>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</si>
  <si>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</si>
  <si>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</si>
  <si>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</si>
  <si>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</si>
  <si>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</si>
  <si>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</si>
  <si>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</si>
  <si>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</si>
  <si>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</si>
  <si>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</si>
  <si>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</si>
  <si>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</si>
  <si>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</si>
  <si>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</si>
  <si>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</si>
  <si>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</si>
  <si>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</si>
  <si>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</si>
  <si>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</si>
  <si>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</si>
  <si>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</si>
  <si>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</si>
  <si>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</si>
  <si>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</si>
  <si>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</si>
  <si>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</si>
  <si>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</si>
  <si>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</si>
  <si>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</si>
  <si>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</si>
  <si>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</si>
  <si>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</si>
  <si>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</si>
  <si>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</si>
  <si>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</si>
  <si>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</si>
  <si>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</si>
  <si>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</si>
  <si>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</si>
  <si>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</si>
  <si>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</si>
  <si>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</si>
  <si>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</si>
  <si>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</si>
  <si>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</si>
  <si>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</si>
  <si>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</si>
  <si>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</si>
  <si>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</si>
  <si>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</si>
  <si>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</si>
  <si>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</si>
  <si>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</si>
  <si>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</si>
  <si>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</si>
  <si>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</si>
  <si>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</si>
  <si>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</si>
  <si>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</si>
  <si>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</si>
  <si>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</si>
  <si>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</si>
  <si>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</si>
  <si>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</si>
  <si>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</si>
  <si>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</si>
  <si>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</si>
  <si>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</si>
  <si>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</si>
  <si>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</si>
  <si>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</si>
  <si>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</si>
  <si>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</si>
  <si>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</si>
  <si>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</si>
  <si>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</si>
  <si>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</si>
  <si>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</si>
  <si>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</si>
  <si>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</si>
  <si>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</si>
  <si>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</si>
  <si>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</si>
  <si>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</si>
  <si>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</si>
  <si>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</si>
  <si>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</si>
  <si>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</si>
  <si>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</si>
  <si>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</si>
  <si>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</si>
  <si>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</si>
  <si>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</si>
  <si>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</si>
  <si>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</si>
  <si>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</si>
  <si>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</si>
  <si>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</si>
  <si>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</si>
  <si>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</si>
  <si>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</si>
  <si>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</si>
  <si>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</si>
  <si>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</si>
  <si>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</si>
  <si>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</si>
  <si>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</si>
  <si>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</si>
  <si>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</si>
  <si>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</si>
  <si>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</si>
  <si>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</si>
  <si>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</si>
  <si>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</si>
  <si>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</si>
  <si>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</si>
  <si>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</si>
  <si>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</si>
  <si>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</si>
  <si>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</si>
  <si>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</si>
  <si>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</si>
  <si>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</si>
  <si>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</si>
  <si>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</si>
  <si>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</si>
  <si>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</si>
  <si>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</si>
  <si>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</si>
  <si>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</si>
  <si>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</si>
  <si>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</si>
  <si>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</si>
  <si>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</si>
  <si>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</si>
  <si>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</si>
  <si>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</si>
  <si>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</si>
  <si>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</si>
  <si>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</si>
  <si>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</si>
  <si>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</si>
  <si>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</si>
  <si>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</si>
  <si>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</si>
  <si>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</si>
  <si>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</si>
  <si>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</si>
  <si>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</si>
  <si>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</si>
  <si>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</si>
  <si>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</si>
  <si>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</si>
  <si>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</si>
  <si>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</si>
  <si>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</si>
  <si>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</si>
  <si>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</si>
  <si>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</si>
  <si>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</si>
  <si>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</si>
  <si>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</si>
  <si>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</si>
  <si>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</si>
  <si>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</si>
  <si>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</si>
  <si>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</si>
  <si>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</si>
  <si>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</si>
  <si>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</si>
  <si>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</si>
  <si>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</si>
  <si>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</si>
  <si>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</si>
  <si>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</si>
  <si>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</si>
  <si>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</si>
  <si>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</si>
  <si>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</si>
  <si>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</si>
  <si>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</si>
  <si>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</si>
  <si>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</si>
  <si>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</si>
  <si>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</si>
  <si>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</si>
  <si>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</si>
  <si>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</si>
  <si>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</si>
  <si>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</si>
  <si>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</si>
  <si>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</si>
  <si>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</si>
  <si>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</si>
  <si>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</si>
  <si>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</si>
  <si>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</si>
  <si>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</si>
  <si>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</si>
  <si>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</si>
  <si>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</si>
  <si>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</si>
  <si>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</si>
  <si>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</si>
  <si>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</si>
  <si>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</si>
  <si>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</si>
  <si>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</si>
  <si>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</si>
  <si>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</si>
  <si>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</si>
  <si>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</si>
  <si>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</si>
  <si>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</si>
  <si>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</si>
  <si>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</si>
  <si>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</si>
  <si>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</si>
  <si>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</si>
  <si>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</si>
  <si>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</si>
  <si>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</si>
  <si>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</si>
  <si>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</si>
  <si>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</si>
  <si>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</si>
  <si>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</si>
  <si>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</si>
  <si>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</si>
  <si>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</si>
  <si>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</si>
  <si>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</si>
  <si>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</si>
  <si>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</si>
  <si>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</si>
  <si>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</si>
  <si>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</si>
  <si>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</si>
  <si>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</si>
  <si>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</si>
  <si>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</si>
  <si>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</si>
  <si>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</si>
  <si>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</si>
  <si>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</si>
  <si>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</si>
  <si>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</si>
  <si>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</si>
  <si>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</si>
  <si>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</si>
  <si>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</si>
  <si>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</si>
  <si>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</si>
  <si>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</si>
  <si>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</si>
  <si>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</si>
  <si>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</si>
  <si>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</si>
  <si>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</si>
  <si>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</si>
  <si>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</si>
  <si>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</si>
  <si>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</si>
  <si>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</si>
  <si>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</si>
  <si>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</si>
  <si>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</si>
  <si>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</si>
  <si>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</si>
  <si>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</si>
  <si>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</si>
  <si>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</si>
  <si>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</si>
  <si>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</si>
  <si>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</si>
  <si>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</si>
  <si>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</si>
  <si>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</si>
  <si>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</si>
  <si>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</si>
  <si>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</si>
  <si>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</si>
  <si>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</si>
  <si>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</si>
  <si>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</si>
  <si>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</si>
  <si>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</si>
  <si>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</si>
  <si>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</si>
  <si>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</si>
  <si>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</si>
  <si>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</si>
  <si>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</si>
  <si>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</si>
  <si>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</si>
  <si>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</si>
  <si>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</si>
  <si>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</si>
  <si>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</si>
  <si>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</si>
  <si>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</si>
  <si>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</si>
  <si>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</si>
  <si>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</si>
  <si>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</si>
  <si>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</si>
  <si>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</si>
  <si>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</si>
  <si>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</si>
  <si>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</si>
  <si>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</si>
  <si>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</si>
  <si>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</si>
  <si>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</si>
  <si>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</si>
  <si>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</si>
  <si>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</si>
  <si>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</si>
  <si>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</si>
  <si>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</si>
  <si>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</si>
  <si>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</si>
  <si>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</si>
  <si>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</si>
  <si>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</si>
  <si>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</si>
  <si>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</si>
  <si>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</si>
  <si>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</si>
  <si>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</si>
  <si>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</si>
  <si>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</si>
  <si>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</si>
  <si>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</si>
  <si>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</si>
  <si>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</si>
  <si>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</si>
  <si>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</si>
  <si>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</si>
  <si>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</si>
  <si>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</si>
  <si>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</si>
  <si>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</si>
  <si>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</si>
  <si>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</si>
  <si>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</si>
  <si>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</si>
  <si>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</si>
  <si>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</si>
  <si>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</si>
  <si>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</si>
  <si>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</si>
  <si>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</si>
  <si>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</si>
  <si>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</si>
  <si>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</si>
  <si>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</si>
  <si>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</si>
  <si>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</si>
  <si>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</si>
  <si>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</si>
  <si>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</si>
  <si>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</si>
  <si>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</si>
  <si>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</si>
  <si>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</si>
  <si>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</si>
  <si>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</si>
  <si>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</si>
  <si>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</si>
  <si>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</si>
  <si>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</si>
  <si>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</si>
  <si>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</si>
  <si>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</si>
  <si>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</si>
  <si>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</si>
  <si>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</si>
  <si>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</si>
  <si>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</si>
  <si>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</si>
  <si>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</si>
  <si>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</si>
  <si>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</si>
  <si>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</si>
  <si>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</si>
  <si>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</si>
  <si>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</si>
  <si>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</si>
  <si>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</si>
  <si>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</si>
  <si>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</si>
  <si>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</si>
  <si>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</si>
  <si>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</si>
  <si>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</si>
  <si>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</si>
  <si>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</si>
  <si>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</si>
  <si>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</si>
  <si>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</si>
  <si>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</si>
  <si>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</si>
  <si>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</si>
  <si>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</si>
  <si>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</si>
  <si>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</si>
  <si>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</si>
  <si>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</si>
  <si>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</si>
  <si>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</si>
  <si>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</si>
  <si>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</si>
  <si>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</si>
  <si>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</si>
  <si>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</si>
  <si>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</si>
  <si>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</si>
  <si>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</si>
  <si>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</si>
  <si>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</si>
  <si>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</si>
  <si>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</si>
  <si>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</si>
  <si>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</si>
  <si>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</si>
  <si>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</si>
  <si>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</si>
  <si>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</si>
  <si>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</si>
  <si>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</si>
  <si>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</si>
  <si>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</si>
  <si>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</si>
  <si>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</si>
  <si>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</si>
  <si>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</si>
  <si>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</si>
  <si>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</si>
  <si>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</si>
  <si>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</si>
  <si>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</si>
  <si>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</si>
  <si>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</si>
  <si>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</si>
  <si>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</si>
  <si>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</si>
  <si>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</si>
  <si>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</si>
  <si>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</si>
  <si>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</si>
  <si>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</si>
  <si>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</si>
  <si>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</si>
  <si>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</si>
  <si>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</si>
  <si>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</si>
  <si>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</si>
  <si>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</si>
  <si>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</si>
  <si>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</si>
  <si>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</si>
  <si>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</si>
  <si>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</si>
  <si>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</si>
  <si>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</si>
  <si>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</si>
  <si>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</si>
  <si>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</si>
  <si>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</si>
  <si>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</si>
  <si>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</si>
  <si>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</si>
  <si>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</si>
  <si>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</si>
  <si>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</si>
  <si>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</si>
  <si>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</si>
  <si>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</si>
  <si>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</si>
  <si>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</si>
  <si>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</si>
  <si>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</si>
  <si>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</si>
  <si>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</si>
  <si>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</si>
  <si>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</si>
  <si>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</si>
  <si>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</si>
  <si>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</si>
  <si>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</si>
  <si>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</si>
  <si>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</si>
  <si>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</si>
  <si>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</si>
  <si>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</si>
  <si>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</si>
  <si>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</si>
  <si>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</si>
  <si>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</si>
  <si>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</si>
  <si>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</si>
  <si>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</si>
  <si>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</si>
  <si>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</si>
  <si>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</si>
  <si>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</si>
  <si>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</si>
  <si>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</si>
  <si>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</si>
  <si>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</si>
  <si>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</si>
  <si>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</si>
  <si>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</si>
  <si>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</si>
  <si>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</si>
  <si>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</si>
  <si>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</si>
  <si>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</si>
  <si>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</si>
  <si>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</si>
  <si>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</si>
  <si>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</si>
  <si>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</si>
  <si>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</si>
  <si>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</si>
  <si>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</si>
  <si>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</si>
  <si>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</si>
  <si>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</si>
  <si>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</si>
  <si>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</si>
  <si>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</si>
  <si>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</si>
  <si>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</si>
  <si>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</si>
  <si>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</si>
  <si>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</si>
  <si>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</si>
  <si>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</si>
  <si>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</si>
  <si>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</si>
  <si>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</si>
  <si>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</si>
  <si>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</si>
  <si>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</si>
  <si>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</si>
  <si>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</si>
  <si>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</si>
  <si>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</si>
  <si>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</si>
  <si>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</si>
  <si>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</si>
  <si>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</si>
  <si>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</si>
  <si>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</si>
  <si>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</si>
  <si>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</si>
  <si>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</si>
  <si>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</si>
  <si>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</si>
  <si>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</si>
  <si>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</si>
  <si>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</si>
  <si>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</si>
  <si>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</si>
  <si>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</si>
  <si>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</si>
  <si>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</si>
  <si>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</si>
  <si>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</si>
  <si>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</si>
  <si>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</si>
  <si>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</si>
  <si>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</si>
  <si>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</si>
  <si>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</si>
  <si>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</si>
  <si>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</si>
  <si>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</si>
  <si>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</si>
  <si>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</si>
  <si>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</si>
  <si>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</si>
  <si>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</si>
  <si>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</si>
  <si>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</si>
  <si>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</si>
  <si>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</si>
  <si>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</si>
  <si>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</si>
  <si>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</si>
  <si>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</si>
  <si>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</si>
  <si>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</si>
  <si>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</si>
  <si>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</si>
  <si>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</si>
  <si>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</si>
  <si>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</si>
  <si>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</si>
  <si>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</si>
  <si>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</si>
  <si>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</si>
  <si>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</si>
  <si>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</si>
  <si>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</si>
  <si>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</si>
  <si>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</si>
  <si>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</si>
  <si>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</si>
  <si>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</si>
  <si>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</si>
  <si>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</si>
  <si>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</si>
  <si>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</si>
  <si>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</si>
  <si>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</si>
  <si>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</si>
  <si>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</si>
  <si>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</si>
  <si>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</si>
  <si>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</si>
  <si>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</si>
  <si>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</si>
  <si>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</si>
  <si>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</si>
  <si>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</si>
  <si>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</si>
  <si>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</si>
  <si>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</si>
  <si>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</si>
  <si>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</si>
  <si>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</si>
  <si>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</si>
  <si>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</si>
  <si>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</si>
  <si>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</si>
  <si>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</si>
  <si>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</si>
  <si>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</si>
  <si>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</si>
  <si>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</si>
  <si>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</si>
  <si>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</si>
  <si>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</si>
  <si>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</si>
  <si>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</si>
  <si>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</si>
  <si>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</si>
  <si>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</si>
  <si>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</si>
  <si>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</si>
  <si>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</si>
  <si>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</si>
  <si>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</si>
  <si>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</si>
  <si>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</si>
  <si>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</si>
  <si>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</si>
  <si>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</si>
  <si>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</si>
  <si>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</si>
  <si>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</si>
  <si>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</si>
  <si>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</si>
  <si>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</si>
  <si>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</si>
  <si>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</si>
  <si>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</si>
  <si>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</si>
  <si>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</si>
  <si>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</si>
  <si>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</si>
  <si>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</si>
  <si>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</si>
  <si>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</si>
  <si>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</si>
  <si>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</si>
  <si>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</si>
  <si>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</si>
  <si>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</si>
  <si>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</si>
  <si>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</si>
  <si>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</si>
  <si>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</si>
  <si>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</si>
  <si>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</si>
  <si>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</si>
  <si>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</si>
  <si>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</si>
  <si>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</si>
  <si>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</si>
  <si>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</si>
  <si>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</si>
  <si>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</si>
  <si>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</si>
  <si>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</si>
  <si>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</si>
  <si>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</si>
  <si>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</si>
  <si>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</si>
  <si>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</si>
  <si>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</si>
  <si>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</si>
  <si>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</si>
  <si>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</si>
  <si>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</si>
  <si>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</si>
  <si>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</si>
  <si>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</si>
  <si>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</si>
  <si>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</si>
  <si>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</si>
  <si>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</si>
  <si>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</si>
  <si>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</si>
  <si>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</si>
  <si>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</si>
  <si>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</si>
  <si>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</si>
  <si>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</si>
  <si>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</si>
  <si>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</si>
  <si>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</si>
  <si>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</si>
  <si>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</si>
  <si>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</si>
  <si>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</si>
  <si>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</si>
  <si>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</si>
  <si>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</si>
  <si>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</si>
  <si>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</si>
  <si>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</si>
  <si>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</si>
  <si>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</si>
  <si>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</si>
  <si>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</si>
  <si>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</si>
  <si>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</si>
  <si>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</si>
  <si>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</si>
  <si>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</si>
  <si>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</si>
  <si>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</si>
  <si>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</si>
  <si>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</si>
  <si>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</si>
  <si>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</si>
  <si>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</si>
  <si>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</si>
  <si>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</si>
  <si>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</si>
  <si>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</si>
  <si>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</si>
  <si>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</si>
  <si>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</si>
  <si>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</si>
  <si>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</si>
  <si>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</si>
  <si>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</si>
  <si>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</si>
  <si>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</si>
  <si>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</si>
  <si>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</si>
  <si>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</si>
  <si>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</si>
  <si>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</si>
  <si>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</si>
  <si>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</si>
  <si>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</si>
  <si>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</si>
  <si>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</si>
  <si>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</si>
  <si>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</si>
  <si>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</si>
  <si>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</si>
  <si>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</si>
  <si>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</si>
  <si>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</si>
  <si>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</si>
  <si>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</si>
  <si>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</si>
  <si>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</si>
  <si>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</si>
  <si>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</si>
  <si>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</si>
  <si>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</si>
  <si>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</si>
  <si>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</si>
  <si>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</si>
  <si>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</si>
  <si>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</si>
  <si>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</si>
  <si>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</si>
  <si>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</si>
  <si>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</si>
  <si>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</si>
  <si>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</si>
  <si>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</si>
  <si>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</si>
  <si>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</si>
  <si>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</si>
  <si>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</si>
  <si>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</si>
  <si>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</si>
  <si>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</si>
  <si>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</si>
  <si>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</si>
  <si>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</si>
  <si>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</si>
  <si>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</si>
  <si>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</si>
  <si>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</si>
  <si>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</si>
  <si>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</si>
  <si>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</si>
  <si>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</si>
  <si>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</si>
  <si>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</si>
  <si>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</si>
  <si>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</si>
  <si>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</si>
  <si>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</si>
  <si>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</si>
  <si>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</si>
  <si>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</si>
  <si>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</si>
  <si>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</si>
  <si>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</si>
  <si>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</si>
  <si>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</si>
  <si>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</si>
  <si>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</si>
  <si>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</si>
  <si>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</si>
  <si>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</si>
  <si>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</si>
  <si>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</si>
  <si>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</si>
  <si>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</si>
  <si>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</si>
  <si>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</si>
  <si>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</si>
  <si>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</si>
  <si>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</si>
  <si>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</si>
  <si>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</si>
  <si>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</si>
  <si>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</si>
  <si>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</si>
  <si>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</si>
  <si>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</si>
  <si>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</si>
  <si>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</si>
  <si>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</si>
  <si>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</si>
  <si>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</si>
  <si>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</si>
  <si>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</si>
  <si>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</si>
  <si>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</si>
  <si>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</si>
  <si>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</si>
  <si>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</si>
  <si>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</si>
  <si>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</si>
  <si>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</si>
  <si>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</si>
  <si>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</si>
  <si>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</si>
  <si>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</si>
  <si>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</si>
  <si>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</si>
  <si>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</si>
  <si>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</si>
  <si>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</si>
  <si>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</si>
  <si>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</si>
  <si>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</si>
  <si>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</si>
  <si>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</si>
  <si>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</si>
  <si>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</si>
  <si>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</si>
  <si>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</si>
  <si>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</si>
  <si>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</si>
  <si>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</si>
  <si>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</si>
  <si>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</si>
  <si>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</si>
  <si>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</si>
  <si>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</si>
  <si>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</si>
  <si>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</si>
  <si>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</si>
  <si>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</si>
  <si>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</si>
  <si>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</si>
  <si>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</si>
  <si>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</si>
  <si>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</si>
  <si>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</si>
  <si>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</si>
  <si>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</si>
  <si>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</si>
  <si>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</si>
  <si>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</si>
  <si>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</si>
  <si>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</si>
  <si>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</si>
  <si>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</si>
  <si>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</si>
  <si>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</si>
  <si>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</si>
  <si>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</si>
  <si>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</si>
  <si>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</si>
  <si>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</si>
  <si>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</si>
  <si>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</si>
  <si>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</si>
  <si>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</si>
  <si>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</si>
  <si>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</si>
  <si>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</si>
  <si>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</si>
  <si>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</si>
  <si>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</si>
  <si>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</si>
  <si>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</si>
  <si>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</si>
  <si>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</si>
  <si>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</si>
  <si>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</si>
  <si>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</si>
  <si>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</si>
  <si>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</si>
  <si>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</si>
  <si>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</si>
  <si>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</si>
  <si>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</si>
  <si>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</si>
  <si>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</si>
  <si>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</si>
  <si>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</si>
  <si>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</si>
  <si>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</si>
  <si>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</si>
  <si>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</si>
  <si>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</si>
  <si>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</si>
  <si>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</si>
  <si>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</si>
  <si>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</si>
  <si>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</si>
  <si>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</si>
  <si>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</si>
  <si>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</si>
  <si>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</si>
  <si>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</si>
  <si>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</si>
  <si>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</si>
  <si>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</si>
  <si>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</si>
  <si>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</si>
  <si>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</si>
  <si>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</si>
  <si>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</si>
  <si>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</si>
  <si>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</si>
  <si>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</si>
  <si>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</si>
  <si>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</si>
  <si>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</si>
  <si>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</si>
  <si>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</si>
  <si>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</si>
  <si>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</si>
  <si>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</si>
  <si>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</si>
  <si>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</si>
  <si>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</si>
  <si>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</si>
  <si>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</si>
  <si>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</si>
  <si>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</si>
  <si>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</si>
  <si>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</si>
  <si>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</si>
  <si>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</si>
  <si>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</si>
  <si>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</si>
  <si>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</si>
  <si>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</si>
  <si>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</si>
  <si>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</si>
  <si>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</si>
  <si>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</si>
  <si>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</si>
  <si>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</si>
  <si>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</si>
  <si>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</si>
  <si>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</si>
  <si>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</si>
  <si>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</si>
  <si>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</si>
  <si>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</si>
  <si>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</si>
  <si>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</si>
  <si>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</si>
  <si>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</si>
  <si>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</si>
  <si>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</si>
  <si>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</si>
  <si>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</si>
  <si>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</si>
  <si>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</si>
  <si>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</si>
  <si>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</si>
  <si>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</si>
  <si>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</si>
  <si>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</si>
  <si>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</si>
  <si>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</si>
  <si>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</si>
  <si>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</si>
  <si>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</si>
  <si>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</si>
  <si>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</si>
  <si>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</si>
  <si>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</si>
  <si>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</si>
  <si>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</si>
  <si>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</si>
  <si>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</si>
  <si>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</si>
  <si>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</si>
  <si>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</si>
  <si>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</si>
  <si>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</si>
  <si>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</si>
  <si>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</si>
  <si>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</si>
  <si>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</si>
  <si>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</si>
  <si>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</si>
  <si>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</si>
  <si>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</si>
  <si>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</si>
  <si>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</si>
  <si>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</si>
  <si>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</si>
  <si>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</si>
  <si>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</si>
  <si>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</si>
  <si>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</si>
  <si>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</si>
  <si>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</si>
  <si>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</si>
  <si>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</si>
  <si>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</si>
  <si>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</si>
  <si>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</si>
  <si>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</si>
  <si>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</si>
  <si>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</si>
  <si>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</si>
  <si>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</si>
  <si>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</si>
  <si>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</si>
  <si>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</si>
  <si>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</si>
  <si>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</si>
  <si>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</si>
  <si>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</si>
  <si>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</si>
  <si>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</si>
  <si>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</si>
  <si>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</si>
  <si>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</si>
  <si>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</si>
  <si>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</si>
  <si>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</si>
  <si>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</si>
  <si>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</si>
  <si>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</si>
  <si>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</si>
  <si>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</si>
  <si>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</si>
  <si>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</si>
  <si>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</si>
  <si>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</si>
  <si>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</si>
  <si>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</si>
  <si>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</si>
  <si>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</si>
  <si>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</si>
  <si>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</si>
  <si>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</si>
  <si>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</si>
  <si>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</si>
  <si>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</si>
  <si>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</si>
  <si>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</si>
  <si>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</si>
  <si>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</si>
  <si>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</si>
  <si>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</si>
  <si>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</si>
  <si>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</si>
  <si>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</si>
  <si>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</si>
  <si>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</si>
  <si>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</si>
  <si>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</si>
  <si>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</si>
  <si>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</si>
  <si>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</si>
  <si>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</si>
  <si>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</si>
  <si>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</si>
  <si>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</si>
  <si>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</si>
  <si>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</si>
  <si>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</si>
  <si>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</si>
  <si>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</si>
  <si>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</si>
  <si>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</si>
  <si>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</si>
  <si>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</si>
  <si>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</si>
  <si>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</si>
  <si>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</si>
  <si>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</si>
  <si>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</si>
  <si>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</si>
  <si>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</si>
  <si>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</si>
  <si>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</si>
  <si>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</si>
  <si>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</si>
  <si>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</si>
  <si>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</si>
  <si>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</si>
  <si>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</si>
  <si>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</si>
  <si>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</si>
  <si>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</si>
  <si>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</si>
  <si>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</si>
  <si>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</si>
  <si>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</si>
  <si>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</si>
  <si>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</si>
  <si>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</si>
  <si>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</si>
  <si>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</si>
  <si>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</si>
  <si>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</si>
  <si>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</si>
  <si>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</si>
  <si>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</si>
  <si>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</si>
  <si>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</si>
  <si>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</si>
  <si>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</si>
  <si>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</si>
  <si>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</si>
  <si>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</si>
  <si>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</si>
  <si>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</si>
  <si>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</si>
  <si>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</si>
  <si>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</si>
  <si>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</si>
  <si>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</si>
  <si>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</si>
  <si>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</si>
  <si>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</si>
  <si>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</si>
  <si>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</si>
  <si>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</si>
  <si>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</si>
  <si>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</si>
  <si>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</si>
  <si>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</si>
  <si>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</si>
  <si>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</si>
  <si>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</si>
  <si>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</si>
  <si>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</si>
  <si>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</si>
  <si>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</si>
  <si>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</si>
  <si>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</si>
  <si>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</si>
  <si>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</si>
  <si>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</si>
  <si>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</si>
  <si>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</si>
  <si>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</si>
  <si>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</si>
  <si>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</si>
  <si>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</si>
  <si>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</si>
  <si>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</si>
  <si>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</si>
  <si>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</si>
  <si>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</si>
  <si>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</si>
  <si>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</si>
  <si>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</si>
  <si>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</si>
  <si>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</si>
  <si>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</si>
  <si>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</si>
  <si>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</si>
  <si>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</si>
  <si>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</si>
  <si>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</si>
  <si>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</si>
  <si>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</si>
  <si>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</si>
  <si>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</si>
  <si>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</si>
  <si>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</si>
  <si>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</si>
  <si>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</si>
  <si>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</si>
  <si>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</si>
  <si>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</si>
  <si>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</si>
  <si>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</si>
  <si>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</si>
  <si>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</si>
  <si>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</si>
  <si>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</si>
  <si>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</si>
  <si>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</si>
  <si>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</si>
  <si>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</si>
  <si>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</si>
  <si>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</si>
  <si>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</si>
  <si>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</si>
  <si>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</si>
  <si>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</si>
  <si>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</si>
  <si>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</si>
  <si>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</si>
  <si>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</si>
  <si>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</si>
  <si>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</si>
  <si>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</si>
  <si>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</si>
  <si>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</si>
  <si>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</si>
  <si>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</si>
  <si>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</si>
  <si>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</si>
  <si>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</si>
  <si>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</si>
  <si>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</si>
  <si>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</si>
  <si>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</si>
  <si>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</si>
  <si>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</si>
  <si>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</si>
  <si>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</si>
  <si>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</si>
  <si>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</si>
  <si>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</si>
  <si>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</si>
  <si>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</si>
  <si>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</si>
  <si>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</si>
  <si>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</si>
  <si>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</si>
  <si>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</si>
  <si>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</si>
  <si>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</si>
  <si>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</si>
  <si>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</si>
  <si>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</si>
  <si>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</si>
  <si>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</si>
  <si>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</si>
  <si>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</si>
  <si>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</si>
  <si>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</si>
  <si>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</si>
  <si>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</si>
  <si>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</si>
  <si>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</si>
  <si>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</si>
  <si>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</si>
  <si>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</si>
  <si>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</si>
  <si>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</si>
  <si>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</si>
  <si>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</si>
  <si>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</si>
  <si>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</si>
  <si>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</si>
  <si>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</si>
  <si>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</si>
  <si>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</si>
  <si>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</si>
  <si>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</si>
  <si>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</si>
  <si>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</si>
  <si>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</si>
  <si>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</si>
  <si>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</si>
  <si>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</si>
  <si>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</si>
  <si>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</si>
  <si>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</si>
  <si>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</si>
  <si>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</si>
  <si>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</si>
  <si>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</si>
  <si>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</si>
  <si>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</si>
  <si>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</si>
  <si>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</si>
  <si>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</si>
  <si>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</si>
  <si>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</si>
  <si>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</si>
  <si>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</si>
  <si>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</si>
  <si>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</si>
  <si>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</si>
  <si>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</si>
  <si>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</si>
  <si>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</si>
  <si>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</si>
  <si>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</si>
  <si>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</si>
  <si>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</si>
  <si>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</si>
  <si>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</si>
  <si>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</si>
  <si>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</si>
  <si>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</si>
  <si>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</si>
  <si>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</si>
  <si>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</si>
  <si>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</si>
  <si>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</si>
  <si>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</si>
  <si>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</si>
  <si>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</si>
  <si>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</si>
  <si>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</si>
  <si>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</si>
  <si>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</si>
  <si>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</si>
  <si>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</si>
  <si>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</si>
  <si>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</si>
  <si>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</si>
  <si>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</si>
  <si>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</si>
  <si>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</si>
  <si>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</si>
  <si>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</si>
  <si>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</si>
  <si>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</si>
  <si>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</si>
  <si>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</si>
  <si>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</si>
  <si>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</si>
  <si>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</si>
  <si>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</si>
  <si>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</si>
  <si>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</si>
  <si>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</si>
  <si>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</si>
  <si>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</si>
  <si>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</si>
  <si>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</si>
  <si>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</si>
  <si>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</si>
  <si>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</si>
  <si>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</si>
  <si>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</si>
  <si>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</si>
  <si>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</si>
  <si>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</si>
  <si>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</si>
  <si>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</si>
  <si>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</si>
  <si>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</si>
  <si>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</si>
  <si>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</si>
  <si>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</si>
  <si>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</si>
  <si>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</si>
  <si>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</si>
  <si>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</si>
  <si>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</si>
  <si>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</si>
  <si>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</si>
  <si>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</si>
  <si>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</si>
  <si>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</si>
  <si>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</si>
  <si>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</si>
  <si>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</si>
  <si>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</si>
  <si>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</si>
  <si>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</si>
  <si>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</si>
  <si>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</si>
  <si>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</si>
  <si>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</si>
  <si>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</si>
  <si>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</si>
  <si>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</si>
  <si>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</si>
  <si>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</si>
  <si>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</si>
  <si>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</si>
  <si>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</si>
  <si>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</si>
  <si>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</si>
  <si>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</si>
  <si>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</si>
  <si>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</si>
  <si>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</si>
  <si>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</si>
  <si>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</si>
  <si>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</si>
  <si>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</si>
  <si>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</si>
  <si>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</si>
  <si>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</si>
  <si>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</si>
  <si>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</si>
  <si>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</si>
  <si>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</si>
  <si>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</si>
  <si>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</si>
  <si>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</si>
  <si>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</si>
  <si>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</si>
  <si>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</si>
  <si>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</si>
  <si>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</si>
  <si>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</si>
  <si>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</si>
  <si>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</si>
  <si>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</si>
  <si>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</si>
  <si>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</si>
  <si>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</si>
  <si>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</si>
  <si>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</si>
  <si>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</si>
  <si>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</si>
  <si>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</si>
  <si>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</si>
  <si>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</si>
  <si>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</si>
  <si>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</si>
  <si>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</si>
  <si>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</si>
  <si>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</si>
  <si>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</si>
  <si>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</si>
  <si>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</si>
  <si>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</si>
  <si>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</si>
  <si>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</si>
  <si>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</si>
  <si>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</si>
  <si>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</si>
  <si>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</si>
  <si>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</si>
  <si>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</si>
  <si>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</si>
  <si>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</si>
  <si>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</si>
  <si>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</si>
  <si>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</si>
  <si>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</si>
  <si>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</si>
  <si>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</si>
  <si>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</si>
  <si>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</si>
  <si>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</si>
  <si>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</si>
  <si>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</si>
  <si>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</si>
  <si>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</si>
  <si>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</si>
  <si>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</si>
  <si>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</si>
  <si>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</si>
  <si>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</si>
  <si>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</si>
  <si>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</si>
  <si>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</si>
  <si>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</si>
  <si>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</si>
  <si>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</si>
  <si>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</si>
  <si>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</si>
  <si>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</si>
  <si>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</si>
  <si>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</si>
  <si>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</si>
  <si>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</si>
  <si>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</si>
  <si>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</si>
  <si>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</si>
  <si>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</si>
  <si>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</si>
  <si>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</si>
  <si>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</si>
  <si>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</si>
  <si>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</si>
  <si>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</si>
  <si>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</si>
  <si>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</si>
  <si>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</si>
  <si>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</si>
  <si>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</si>
  <si>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</si>
  <si>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</si>
  <si>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</si>
  <si>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</si>
  <si>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</si>
  <si>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</si>
  <si>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</si>
  <si>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</si>
  <si>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</si>
  <si>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</si>
  <si>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</si>
  <si>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</si>
  <si>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</si>
  <si>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</si>
  <si>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</si>
  <si>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</si>
  <si>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</si>
  <si>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</si>
  <si>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</si>
  <si>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</si>
  <si>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</si>
  <si>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</si>
  <si>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</si>
  <si>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</si>
  <si>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</si>
  <si>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</si>
  <si>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</si>
  <si>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</si>
  <si>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</si>
  <si>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</si>
  <si>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</si>
  <si>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</si>
  <si>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</si>
  <si>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</si>
  <si>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</si>
  <si>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</si>
  <si>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</si>
  <si>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</si>
  <si>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</si>
  <si>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</si>
  <si>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</si>
  <si>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</si>
  <si>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</si>
  <si>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</si>
  <si>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</si>
  <si>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</si>
  <si>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</si>
  <si>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</si>
  <si>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</si>
  <si>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</si>
  <si>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</si>
  <si>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</si>
  <si>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</si>
  <si>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</si>
  <si>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</si>
  <si>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</si>
  <si>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</si>
  <si>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</si>
  <si>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</si>
  <si>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</si>
  <si>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</si>
  <si>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</si>
  <si>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</si>
  <si>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</si>
  <si>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</si>
  <si>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</si>
  <si>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</si>
  <si>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</si>
  <si>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</si>
  <si>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</si>
  <si>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</si>
  <si>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</si>
  <si>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</si>
  <si>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</si>
  <si>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</si>
  <si>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</si>
  <si>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</si>
  <si>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</si>
  <si>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</si>
  <si>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</si>
  <si>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</si>
  <si>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</si>
  <si>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</si>
  <si>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</si>
  <si>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</si>
  <si>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</si>
  <si>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</si>
  <si>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</si>
  <si>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</si>
  <si>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</si>
  <si>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</si>
  <si>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</si>
  <si>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</si>
  <si>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</si>
  <si>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</si>
  <si>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</si>
  <si>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</si>
  <si>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</si>
  <si>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</si>
  <si>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</si>
  <si>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</si>
  <si>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</si>
  <si>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</si>
  <si>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</si>
  <si>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</si>
  <si>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</si>
  <si>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</si>
  <si>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</si>
  <si>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</si>
  <si>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</si>
  <si>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</si>
  <si>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</si>
  <si>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</si>
  <si>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</si>
  <si>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</si>
  <si>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</si>
  <si>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</si>
  <si>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</si>
  <si>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</si>
  <si>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</si>
  <si>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</si>
  <si>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</si>
  <si>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</si>
  <si>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</si>
  <si>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</si>
  <si>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</si>
  <si>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</si>
  <si>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</si>
  <si>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</si>
  <si>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</si>
  <si>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</si>
  <si>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</si>
  <si>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</si>
  <si>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</si>
  <si>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</si>
  <si>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</si>
  <si>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</si>
  <si>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</si>
  <si>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</si>
  <si>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</si>
  <si>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</si>
  <si>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</si>
  <si>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</si>
  <si>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</si>
  <si>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</si>
  <si>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</si>
  <si>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</si>
  <si>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</si>
  <si>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</si>
  <si>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</si>
  <si>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</si>
  <si>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</si>
  <si>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</si>
  <si>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</si>
  <si>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</si>
  <si>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</si>
  <si>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</si>
  <si>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</si>
  <si>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</si>
  <si>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</si>
  <si>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</si>
  <si>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</si>
  <si>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</si>
  <si>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</si>
  <si>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</si>
  <si>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</si>
  <si>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</si>
  <si>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</si>
  <si>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</si>
  <si>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</si>
  <si>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</si>
  <si>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</si>
  <si>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</si>
  <si>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</si>
  <si>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</si>
  <si>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</si>
  <si>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</si>
  <si>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</si>
  <si>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</si>
  <si>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</si>
  <si>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</si>
  <si>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</si>
  <si>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</si>
  <si>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</si>
  <si>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</si>
  <si>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</si>
  <si>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</si>
  <si>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</si>
  <si>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</si>
  <si>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</si>
  <si>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</si>
  <si>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</si>
  <si>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</si>
  <si>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</si>
  <si>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</si>
  <si>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</si>
  <si>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</si>
  <si>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</si>
  <si>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</si>
  <si>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</si>
  <si>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</si>
  <si>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</si>
  <si>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</si>
  <si>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</si>
  <si>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</si>
  <si>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</si>
  <si>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</si>
  <si>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</si>
  <si>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</si>
  <si>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</si>
  <si>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</si>
  <si>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</si>
  <si>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</si>
  <si>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</si>
  <si>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</si>
  <si>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</si>
  <si>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</si>
  <si>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</si>
  <si>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</si>
  <si>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</si>
  <si>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</si>
  <si>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</si>
  <si>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</si>
  <si>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</si>
  <si>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</si>
  <si>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</si>
  <si>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</si>
  <si>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</si>
  <si>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</si>
  <si>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</si>
  <si>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</si>
  <si>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</si>
  <si>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</si>
  <si>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</si>
  <si>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</si>
  <si>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</si>
  <si>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</si>
  <si>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</si>
  <si>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</si>
  <si>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</si>
  <si>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</si>
  <si>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</si>
  <si>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</si>
  <si>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</si>
  <si>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</si>
  <si>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</si>
  <si>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</si>
  <si>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</si>
  <si>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</si>
  <si>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</si>
  <si>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</si>
  <si>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</si>
  <si>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</si>
  <si>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</si>
  <si>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</si>
  <si>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</si>
  <si>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</si>
  <si>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</si>
  <si>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</si>
  <si>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</si>
  <si>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</si>
  <si>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</si>
  <si>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</si>
  <si>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</si>
  <si>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</si>
  <si>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</si>
  <si>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</si>
  <si>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</si>
  <si>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</si>
  <si>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</si>
  <si>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</si>
  <si>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</si>
  <si>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</si>
  <si>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</si>
  <si>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</si>
  <si>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</si>
  <si>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</si>
  <si>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</si>
  <si>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</si>
  <si>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</si>
  <si>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</si>
  <si>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</si>
  <si>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</si>
  <si>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</si>
  <si>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</si>
  <si>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</si>
  <si>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</si>
  <si>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</si>
  <si>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</si>
  <si>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</si>
  <si>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</si>
  <si>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</si>
  <si>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</si>
  <si>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</si>
  <si>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</si>
  <si>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</si>
  <si>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</si>
  <si>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</si>
  <si>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</si>
  <si>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</si>
  <si>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</si>
  <si>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</si>
  <si>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</si>
  <si>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</si>
  <si>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</si>
  <si>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</si>
  <si>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</si>
  <si>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</si>
  <si>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</si>
  <si>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</si>
  <si>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</si>
  <si>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</si>
  <si>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</si>
  <si>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</si>
  <si>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</si>
  <si>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</si>
  <si>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</si>
  <si>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</si>
  <si>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</si>
  <si>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</si>
  <si>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</si>
  <si>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</si>
  <si>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</si>
  <si>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</si>
  <si>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</si>
  <si>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</si>
  <si>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</si>
  <si>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</si>
  <si>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</si>
  <si>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</si>
  <si>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</si>
  <si>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</si>
  <si>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</si>
  <si>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</si>
  <si>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</si>
  <si>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</si>
  <si>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</si>
  <si>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</si>
  <si>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</si>
  <si>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</si>
  <si>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</si>
  <si>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</si>
  <si>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</si>
  <si>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</si>
  <si>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</si>
  <si>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</si>
  <si>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</si>
  <si>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</si>
  <si>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</si>
  <si>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</si>
  <si>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</si>
  <si>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</si>
  <si>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</si>
  <si>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</si>
  <si>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</si>
  <si>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</si>
  <si>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</si>
  <si>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</si>
  <si>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</si>
  <si>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</si>
  <si>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</si>
  <si>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</si>
  <si>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</si>
  <si>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</si>
  <si>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</si>
  <si>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</si>
  <si>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</si>
  <si>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</si>
  <si>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</si>
  <si>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</si>
  <si>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</si>
  <si>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</si>
  <si>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</si>
  <si>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</si>
  <si>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</si>
  <si>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</si>
  <si>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</si>
  <si>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</si>
  <si>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</si>
  <si>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</si>
  <si>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</si>
  <si>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</si>
  <si>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</si>
  <si>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</si>
  <si>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</si>
  <si>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</si>
  <si>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</si>
  <si>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</si>
  <si>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</si>
  <si>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</si>
  <si>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</si>
  <si>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</si>
  <si>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</si>
  <si>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</si>
  <si>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</si>
  <si>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</si>
  <si>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</si>
  <si>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</si>
  <si>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</si>
  <si>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</si>
  <si>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</si>
  <si>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</si>
  <si>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</si>
  <si>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</si>
  <si>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</si>
  <si>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</si>
  <si>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</si>
  <si>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</si>
  <si>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</si>
  <si>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</si>
  <si>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</si>
  <si>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</si>
  <si>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</si>
  <si>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</si>
  <si>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</si>
  <si>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</si>
  <si>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</si>
  <si>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</si>
  <si>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</si>
  <si>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</si>
  <si>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</si>
  <si>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</si>
  <si>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</si>
  <si>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</si>
  <si>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</si>
  <si>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</si>
  <si>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</si>
  <si>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</si>
  <si>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</si>
  <si>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</si>
  <si>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</si>
  <si>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</si>
  <si>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</si>
  <si>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</si>
  <si>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</si>
  <si>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</si>
  <si>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</si>
  <si>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</si>
  <si>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</si>
  <si>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</si>
  <si>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</si>
  <si>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</si>
  <si>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</si>
  <si>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</si>
  <si>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</si>
  <si>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</si>
  <si>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</si>
  <si>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</si>
  <si>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</si>
  <si>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</si>
  <si>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</si>
  <si>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</si>
  <si>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</si>
  <si>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</si>
  <si>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</si>
  <si>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</si>
  <si>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</si>
  <si>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</si>
  <si>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</si>
  <si>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</si>
  <si>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</si>
  <si>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</si>
  <si>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</si>
  <si>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</si>
  <si>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</si>
  <si>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</si>
  <si>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</si>
  <si>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</si>
  <si>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</si>
  <si>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</si>
  <si>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</si>
  <si>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</si>
  <si>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</si>
  <si>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</si>
  <si>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</si>
  <si>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</si>
  <si>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</si>
  <si>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</si>
  <si>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</si>
  <si>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</si>
  <si>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</si>
  <si>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</si>
  <si>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</si>
  <si>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</si>
  <si>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</si>
  <si>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</si>
  <si>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</si>
  <si>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</si>
  <si>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</si>
  <si>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</si>
  <si>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</si>
  <si>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</si>
  <si>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</si>
  <si>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</si>
  <si>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</si>
  <si>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</si>
  <si>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</si>
  <si>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</si>
  <si>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</si>
  <si>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</si>
  <si>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</si>
  <si>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</si>
  <si>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</si>
  <si>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</si>
  <si>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</si>
  <si>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</si>
  <si>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</si>
  <si>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</si>
  <si>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</si>
  <si>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</si>
  <si>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</si>
  <si>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</si>
  <si>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</si>
  <si>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</si>
  <si>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</si>
  <si>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</si>
  <si>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</si>
  <si>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</si>
  <si>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</si>
  <si>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</si>
  <si>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</si>
  <si>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</si>
  <si>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</si>
  <si>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</si>
  <si>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</si>
  <si>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</si>
  <si>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</si>
  <si>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</si>
  <si>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</si>
  <si>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</si>
  <si>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</si>
  <si>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</si>
  <si>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</si>
  <si>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</si>
  <si>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</si>
  <si>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</si>
  <si>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</si>
  <si>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</si>
  <si>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</si>
  <si>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</si>
  <si>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</si>
  <si>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</si>
  <si>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</si>
  <si>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</si>
  <si>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</si>
  <si>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</si>
  <si>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</si>
  <si>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</si>
  <si>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</si>
  <si>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</si>
  <si>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</si>
  <si>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</si>
  <si>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</si>
  <si>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</si>
  <si>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</si>
  <si>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</si>
  <si>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</si>
  <si>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</si>
  <si>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</si>
  <si>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</si>
  <si>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</si>
  <si>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</si>
  <si>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</si>
  <si>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</si>
  <si>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</si>
  <si>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</si>
  <si>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</si>
  <si>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</si>
  <si>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</si>
  <si>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</si>
  <si>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</si>
  <si>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</si>
  <si>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</si>
  <si>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</si>
  <si>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</si>
  <si>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</si>
  <si>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</si>
  <si>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</si>
  <si>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</si>
  <si>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</si>
  <si>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</si>
  <si>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</si>
  <si>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</si>
  <si>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</si>
  <si>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</si>
  <si>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</si>
  <si>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</si>
  <si>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</si>
  <si>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</si>
  <si>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</si>
  <si>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</si>
  <si>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</si>
  <si>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</si>
  <si>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</si>
  <si>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</si>
  <si>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</si>
  <si>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</si>
  <si>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</si>
  <si>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</si>
  <si>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</si>
  <si>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</si>
  <si>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</si>
  <si>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</si>
  <si>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</si>
  <si>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</si>
  <si>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</si>
  <si>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</si>
  <si>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</si>
  <si>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</si>
  <si>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</si>
  <si>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</si>
  <si>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</si>
  <si>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</si>
  <si>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</si>
  <si>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</si>
  <si>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</si>
  <si>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</si>
  <si>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</si>
  <si>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</si>
  <si>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</si>
  <si>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</si>
  <si>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</si>
  <si>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</si>
  <si>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</si>
  <si>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</si>
  <si>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</si>
  <si>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</si>
  <si>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</si>
  <si>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</si>
  <si>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</si>
  <si>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</si>
  <si>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</si>
  <si>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</si>
  <si>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</si>
  <si>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</si>
  <si>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</si>
  <si>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</si>
  <si>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</si>
  <si>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</si>
  <si>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</si>
  <si>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</si>
  <si>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</si>
  <si>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</si>
  <si>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</si>
  <si>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</si>
  <si>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</si>
  <si>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</si>
  <si>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</si>
  <si>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</si>
  <si>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</si>
  <si>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</si>
  <si>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</si>
  <si>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</si>
  <si>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</si>
  <si>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</si>
  <si>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</si>
  <si>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</si>
  <si>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</si>
  <si>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</si>
  <si>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</si>
  <si>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</si>
  <si>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</si>
  <si>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</si>
  <si>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</si>
  <si>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</si>
  <si>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</si>
  <si>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</si>
  <si>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</si>
  <si>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</si>
  <si>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</si>
  <si>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</si>
  <si>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</si>
  <si>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</si>
  <si>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</si>
  <si>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</si>
  <si>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</si>
  <si>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</si>
  <si>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</si>
  <si>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</si>
  <si>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</si>
  <si>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</si>
  <si>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</si>
  <si>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</si>
  <si>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</si>
  <si>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</si>
  <si>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</si>
  <si>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</si>
  <si>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</si>
  <si>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</si>
  <si>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</si>
  <si>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</si>
  <si>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</si>
  <si>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</si>
  <si>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</si>
  <si>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</si>
  <si>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</si>
  <si>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</si>
  <si>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</si>
  <si>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</si>
  <si>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</si>
  <si>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</si>
  <si>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</si>
  <si>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</si>
  <si>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</si>
  <si>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</si>
  <si>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</si>
  <si>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</si>
  <si>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</si>
  <si>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</si>
  <si>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</si>
  <si>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</si>
  <si>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</si>
  <si>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</si>
  <si>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</si>
  <si>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</si>
  <si>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</si>
  <si>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</si>
  <si>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</si>
  <si>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</si>
  <si>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</si>
  <si>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</si>
  <si>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</si>
  <si>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</si>
  <si>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</si>
  <si>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</si>
  <si>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</si>
  <si>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</si>
  <si>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</si>
  <si>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</si>
  <si>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</si>
  <si>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</si>
  <si>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</si>
  <si>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</si>
  <si>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</si>
  <si>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</si>
  <si>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</si>
  <si>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</si>
  <si>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</si>
  <si>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</si>
  <si>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</si>
  <si>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</si>
  <si>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</si>
  <si>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</si>
  <si>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</si>
  <si>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</si>
  <si>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</si>
  <si>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</si>
  <si>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</si>
  <si>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</si>
  <si>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</si>
  <si>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</si>
  <si>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</si>
  <si>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</si>
  <si>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</si>
  <si>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</si>
  <si>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</si>
  <si>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</si>
  <si>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</si>
  <si>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</si>
  <si>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</si>
  <si>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</si>
  <si>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</si>
  <si>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</si>
  <si>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</si>
  <si>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</si>
  <si>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</si>
  <si>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</si>
  <si>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</si>
  <si>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</si>
  <si>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</si>
  <si>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</si>
  <si>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</si>
  <si>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</si>
  <si>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</si>
  <si>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</si>
  <si>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</si>
  <si>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</si>
  <si>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</si>
  <si>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</si>
  <si>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</si>
  <si>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</si>
  <si>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</si>
  <si>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</si>
  <si>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</si>
  <si>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</si>
  <si>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</si>
  <si>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</si>
  <si>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</si>
  <si>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</si>
  <si>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</si>
  <si>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</si>
  <si>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</si>
  <si>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</si>
  <si>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</si>
  <si>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</si>
  <si>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</si>
  <si>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</si>
  <si>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</si>
  <si>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</si>
  <si>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</si>
  <si>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</si>
  <si>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</si>
  <si>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</si>
  <si>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</si>
  <si>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</si>
  <si>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</si>
  <si>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</si>
  <si>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</si>
  <si>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</si>
  <si>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</si>
  <si>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</si>
  <si>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</si>
  <si>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</si>
  <si>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</si>
  <si>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</si>
  <si>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</si>
  <si>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</si>
  <si>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</si>
  <si>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</si>
  <si>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</si>
  <si>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</si>
  <si>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</si>
  <si>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</si>
  <si>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</si>
  <si>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</si>
  <si>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</si>
  <si>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</si>
  <si>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</si>
  <si>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</si>
  <si>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</si>
  <si>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</si>
  <si>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</si>
  <si>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</si>
  <si>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</si>
  <si>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</si>
  <si>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</si>
  <si>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</si>
  <si>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</si>
  <si>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</si>
  <si>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</si>
  <si>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</si>
  <si>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</si>
  <si>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</si>
  <si>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</si>
  <si>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</si>
  <si>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</si>
  <si>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</si>
  <si>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</si>
  <si>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</si>
  <si>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</si>
  <si>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</si>
  <si>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</si>
  <si>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</si>
  <si>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</si>
  <si>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</si>
  <si>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</si>
  <si>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</si>
  <si>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</si>
  <si>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</si>
  <si>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</si>
  <si>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</si>
  <si>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</si>
  <si>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</si>
  <si>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</si>
  <si>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</si>
  <si>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</si>
  <si>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</si>
  <si>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</si>
  <si>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</si>
  <si>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</si>
  <si>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</si>
  <si>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</si>
  <si>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</si>
  <si>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</si>
  <si>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</si>
  <si>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</si>
  <si>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</si>
  <si>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</si>
  <si>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</si>
  <si>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</si>
  <si>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</si>
  <si>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</si>
  <si>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</si>
  <si>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</si>
  <si>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</si>
  <si>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</si>
  <si>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</si>
  <si>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</si>
  <si>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</si>
  <si>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</si>
  <si>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</si>
  <si>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</si>
  <si>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</si>
  <si>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</si>
  <si>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</si>
  <si>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</si>
  <si>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</si>
  <si>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</si>
  <si>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</si>
  <si>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</si>
  <si>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</si>
  <si>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</si>
  <si>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</si>
  <si>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</si>
  <si>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</si>
  <si>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</si>
  <si>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</si>
  <si>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</si>
  <si>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</si>
  <si>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</si>
  <si>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</si>
  <si>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</si>
  <si>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</si>
  <si>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</si>
  <si>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</si>
  <si>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</si>
  <si>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</si>
  <si>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</si>
  <si>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</si>
  <si>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</si>
  <si>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</si>
  <si>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</si>
  <si>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</si>
  <si>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</si>
  <si>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</si>
  <si>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</si>
  <si>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</si>
  <si>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</si>
  <si>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</si>
  <si>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</si>
  <si>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</si>
  <si>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</si>
  <si>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</si>
  <si>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</si>
  <si>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</si>
  <si>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</si>
  <si>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</si>
  <si>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</si>
  <si>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</si>
  <si>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</si>
  <si>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</si>
  <si>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</si>
  <si>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</si>
  <si>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</si>
  <si>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</si>
  <si>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</si>
  <si>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</si>
  <si>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</si>
  <si>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</si>
  <si>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</si>
  <si>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</si>
  <si>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</si>
  <si>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</si>
  <si>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</si>
  <si>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</si>
  <si>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</si>
  <si>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</si>
  <si>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</si>
  <si>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</si>
  <si>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</si>
  <si>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</si>
  <si>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</si>
  <si>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</si>
  <si>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</si>
  <si>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</si>
  <si>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</si>
  <si>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</si>
  <si>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</si>
  <si>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</si>
  <si>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</si>
  <si>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</si>
  <si>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</si>
  <si>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</si>
  <si>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</si>
  <si>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</si>
  <si>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</si>
  <si>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</si>
  <si>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</si>
  <si>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</si>
  <si>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</si>
  <si>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</si>
  <si>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</si>
  <si>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</si>
  <si>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</si>
  <si>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</si>
  <si>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</si>
  <si>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</si>
  <si>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</si>
  <si>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</si>
  <si>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</si>
  <si>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</si>
  <si>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</si>
  <si>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</si>
  <si>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</si>
  <si>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</si>
  <si>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</si>
  <si>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</si>
  <si>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</si>
  <si>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</si>
  <si>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</si>
  <si>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</si>
  <si>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</si>
  <si>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</si>
  <si>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</si>
  <si>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</si>
  <si>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</si>
  <si>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</si>
  <si>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</si>
  <si>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</si>
  <si>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</si>
  <si>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</si>
  <si>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</si>
  <si>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</si>
  <si>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</si>
  <si>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</si>
  <si>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</si>
  <si>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</si>
  <si>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</si>
  <si>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</si>
  <si>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</si>
  <si>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</si>
  <si>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</si>
  <si>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</si>
  <si>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</si>
  <si>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</si>
  <si>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</si>
  <si>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</si>
  <si>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</si>
  <si>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</si>
  <si>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</si>
  <si>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</si>
  <si>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</si>
  <si>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</si>
  <si>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</si>
  <si>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</si>
  <si>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</si>
  <si>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</si>
  <si>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</si>
  <si>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</si>
  <si>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</si>
  <si>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</si>
  <si>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</si>
  <si>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</si>
  <si>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</si>
  <si>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</si>
  <si>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</si>
  <si>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</si>
  <si>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</si>
  <si>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</si>
  <si>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</si>
  <si>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</si>
  <si>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</si>
  <si>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</si>
  <si>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</si>
  <si>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</si>
  <si>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</si>
  <si>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</si>
  <si>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</si>
  <si>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</si>
  <si>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</si>
  <si>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</si>
  <si>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</si>
  <si>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</si>
  <si>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</si>
  <si>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</si>
  <si>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</si>
  <si>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</si>
  <si>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</si>
  <si>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</si>
  <si>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</si>
  <si>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</si>
  <si>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</si>
  <si>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</si>
  <si>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</si>
  <si>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</si>
  <si>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</si>
  <si>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</si>
  <si>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</si>
  <si>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</si>
  <si>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</si>
  <si>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</si>
  <si>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</si>
  <si>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</si>
  <si>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</si>
  <si>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</si>
  <si>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</si>
  <si>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</si>
  <si>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</si>
  <si>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</si>
  <si>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</si>
  <si>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</si>
  <si>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</si>
  <si>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</si>
  <si>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</si>
  <si>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</si>
  <si>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</si>
  <si>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</si>
  <si>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</si>
  <si>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</si>
  <si>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</si>
  <si>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</si>
  <si>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</si>
  <si>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</si>
  <si>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</si>
  <si>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</si>
  <si>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</si>
  <si>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</si>
  <si>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</si>
  <si>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</si>
  <si>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</si>
  <si>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</si>
  <si>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</si>
  <si>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</si>
  <si>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</si>
  <si>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</si>
  <si>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</si>
  <si>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</si>
  <si>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</si>
  <si>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</si>
  <si>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</si>
  <si>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</si>
  <si>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</si>
  <si>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</si>
  <si>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</si>
  <si>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</si>
  <si>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</si>
  <si>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</si>
  <si>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</si>
  <si>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</si>
  <si>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</si>
  <si>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</si>
  <si>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</si>
  <si>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</si>
  <si>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</si>
  <si>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</si>
  <si>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</si>
  <si>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</si>
  <si>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</si>
  <si>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</si>
  <si>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</si>
  <si>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</si>
  <si>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</si>
  <si>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</si>
  <si>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</si>
  <si>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</si>
  <si>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</si>
  <si>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</si>
  <si>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</si>
  <si>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</si>
  <si>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</si>
  <si>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</si>
  <si>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</si>
  <si>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</si>
  <si>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</si>
  <si>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</si>
  <si>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</si>
  <si>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</si>
  <si>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</si>
  <si>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</si>
  <si>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</si>
  <si>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</si>
  <si>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</si>
  <si>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</si>
  <si>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</si>
  <si>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</si>
  <si>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</si>
  <si>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</si>
  <si>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</si>
  <si>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</si>
  <si>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</si>
  <si>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</si>
  <si>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</si>
  <si>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</si>
  <si>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</si>
  <si>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</si>
  <si>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</si>
  <si>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</si>
  <si>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</si>
  <si>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</si>
  <si>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</si>
  <si>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</si>
  <si>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</si>
  <si>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</si>
  <si>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</si>
  <si>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</si>
  <si>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</si>
  <si>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</si>
  <si>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</si>
  <si>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</si>
  <si>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</si>
  <si>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</si>
  <si>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</si>
  <si>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</si>
  <si>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</si>
  <si>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</si>
  <si>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</si>
  <si>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</si>
  <si>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</si>
  <si>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</si>
  <si>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</si>
  <si>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</si>
  <si>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</si>
  <si>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</si>
  <si>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</si>
  <si>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</si>
  <si>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</si>
  <si>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</si>
  <si>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</si>
  <si>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</si>
  <si>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</si>
  <si>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</si>
  <si>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</si>
  <si>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</si>
  <si>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</si>
  <si>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</si>
  <si>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</si>
  <si>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</si>
  <si>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</si>
  <si>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</si>
  <si>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</si>
  <si>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</si>
  <si>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</si>
  <si>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</si>
  <si>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</si>
  <si>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</si>
  <si>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</si>
  <si>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</si>
  <si>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</si>
  <si>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</si>
  <si>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</si>
  <si>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</si>
  <si>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</si>
  <si>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</si>
  <si>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</si>
  <si>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</si>
  <si>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</si>
  <si>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</si>
  <si>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</si>
  <si>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</si>
  <si>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</si>
  <si>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</si>
  <si>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</si>
  <si>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</si>
  <si>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</si>
  <si>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</si>
  <si>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</si>
  <si>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</si>
  <si>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</si>
  <si>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</si>
  <si>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</si>
  <si>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</si>
  <si>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</si>
  <si>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</si>
  <si>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</si>
  <si>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</si>
  <si>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</si>
  <si>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</si>
  <si>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</si>
  <si>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</si>
  <si>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</si>
  <si>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</si>
  <si>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</si>
  <si>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</si>
  <si>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</si>
  <si>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</si>
  <si>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</si>
  <si>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</si>
  <si>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</si>
  <si>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</si>
  <si>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</si>
  <si>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</si>
  <si>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</si>
  <si>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</si>
  <si>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</si>
  <si>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</si>
  <si>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</si>
  <si>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</si>
  <si>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</si>
  <si>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</si>
  <si>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</si>
  <si>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</si>
  <si>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</si>
  <si>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</si>
  <si>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</si>
  <si>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</si>
  <si>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</si>
  <si>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</si>
  <si>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</si>
  <si>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</si>
  <si>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</si>
  <si>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</si>
  <si>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</si>
  <si>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</si>
  <si>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</si>
  <si>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</si>
  <si>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</si>
  <si>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</si>
  <si>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</si>
  <si>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</si>
  <si>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</si>
  <si>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</si>
  <si>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</si>
  <si>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</si>
  <si>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</si>
  <si>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</si>
  <si>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</si>
  <si>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</si>
  <si>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</si>
  <si>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</si>
  <si>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</si>
  <si>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</si>
  <si>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</si>
  <si>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</si>
  <si>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</si>
  <si>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</si>
  <si>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</si>
  <si>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</si>
  <si>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</si>
  <si>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</si>
  <si>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</si>
  <si>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</si>
  <si>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</si>
  <si>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</si>
  <si>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</si>
  <si>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</si>
  <si>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</si>
  <si>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</si>
  <si>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</si>
  <si>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</si>
  <si>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</si>
  <si>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</si>
  <si>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</si>
  <si>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</si>
  <si>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</si>
  <si>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</si>
  <si>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</si>
  <si>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</si>
  <si>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</si>
  <si>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</si>
  <si>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</si>
  <si>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</si>
  <si>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</si>
  <si>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</si>
  <si>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</si>
  <si>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</si>
  <si>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</si>
  <si>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</si>
  <si>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</si>
  <si>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</si>
  <si>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</si>
  <si>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</si>
  <si>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</si>
  <si>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</si>
  <si>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</si>
  <si>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</si>
  <si>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</si>
  <si>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</si>
  <si>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</si>
  <si>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</si>
  <si>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</si>
  <si>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</si>
  <si>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</si>
  <si>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</si>
  <si>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</si>
  <si>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</si>
  <si>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</si>
  <si>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</si>
  <si>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</si>
  <si>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</si>
  <si>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</si>
  <si>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</si>
  <si>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</si>
  <si>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</si>
  <si>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</si>
  <si>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</si>
  <si>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</si>
  <si>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</si>
  <si>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</si>
  <si>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</si>
  <si>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</si>
  <si>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</si>
  <si>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</si>
  <si>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</si>
  <si>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</si>
  <si>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</si>
  <si>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</si>
  <si>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</si>
  <si>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</si>
  <si>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</si>
  <si>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</si>
  <si>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</si>
  <si>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</si>
  <si>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</si>
  <si>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</si>
  <si>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</si>
  <si>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</si>
  <si>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</si>
  <si>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</si>
  <si>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</si>
  <si>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</si>
  <si>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</si>
  <si>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</si>
  <si>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</si>
  <si>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</si>
  <si>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</si>
  <si>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</si>
  <si>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</si>
  <si>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</si>
  <si>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</si>
  <si>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</si>
  <si>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</si>
  <si>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</si>
  <si>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</si>
  <si>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</si>
  <si>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</si>
  <si>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</si>
  <si>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</si>
  <si>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</si>
  <si>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</si>
  <si>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</si>
  <si>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</si>
  <si>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</si>
  <si>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</si>
  <si>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</si>
  <si>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</si>
  <si>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</si>
  <si>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</si>
  <si>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</si>
  <si>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</si>
  <si>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</si>
  <si>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</si>
  <si>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</si>
  <si>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</si>
  <si>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</si>
  <si>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</si>
  <si>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</si>
  <si>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</si>
  <si>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</si>
  <si>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</si>
  <si>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</si>
  <si>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</si>
  <si>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</si>
  <si>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</si>
  <si>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</si>
  <si>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</si>
  <si>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</si>
  <si>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</si>
  <si>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</si>
  <si>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</si>
  <si>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</si>
  <si>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</si>
  <si>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</si>
  <si>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</si>
  <si>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</si>
  <si>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</si>
  <si>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</si>
  <si>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</si>
  <si>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</si>
  <si>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</si>
  <si>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</si>
  <si>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</si>
  <si>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</si>
  <si>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</si>
  <si>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</si>
  <si>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</si>
  <si>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</si>
  <si>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</si>
  <si>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</si>
  <si>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</si>
  <si>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</si>
  <si>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</si>
  <si>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</si>
  <si>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</si>
  <si>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</si>
  <si>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</si>
  <si>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</si>
  <si>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</si>
  <si>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</si>
  <si>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</si>
  <si>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</si>
  <si>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</si>
  <si>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</si>
  <si>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</si>
  <si>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</si>
  <si>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</si>
  <si>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</si>
  <si>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</si>
  <si>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</si>
  <si>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</si>
  <si>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</si>
  <si>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</si>
  <si>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</si>
  <si>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</si>
  <si>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</si>
  <si>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</si>
  <si>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</si>
  <si>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</si>
  <si>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</si>
  <si>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</si>
  <si>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</si>
  <si>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</si>
  <si>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</si>
  <si>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</si>
  <si>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</si>
  <si>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</si>
  <si>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</si>
  <si>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</si>
  <si>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</si>
  <si>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</si>
  <si>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</si>
  <si>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</si>
  <si>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</si>
  <si>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</si>
  <si>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</si>
  <si>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</si>
  <si>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</si>
  <si>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</si>
  <si>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</si>
  <si>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</si>
  <si>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</si>
  <si>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</si>
  <si>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</si>
  <si>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</si>
  <si>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</si>
  <si>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</si>
  <si>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</si>
  <si>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</si>
  <si>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</si>
  <si>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</si>
  <si>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</si>
  <si>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</si>
  <si>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</si>
  <si>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</si>
  <si>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</si>
  <si>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</si>
  <si>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</si>
  <si>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</si>
  <si>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</si>
  <si>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</si>
  <si>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</si>
  <si>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</si>
  <si>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</si>
  <si>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</si>
  <si>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</si>
  <si>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</si>
  <si>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</si>
  <si>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</si>
  <si>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</si>
  <si>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</si>
  <si>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</si>
  <si>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</si>
  <si>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</si>
  <si>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</si>
  <si>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</si>
  <si>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</si>
  <si>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</si>
  <si>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</si>
  <si>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</si>
  <si>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</si>
  <si>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</si>
  <si>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</si>
  <si>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</si>
  <si>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</si>
  <si>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</si>
  <si>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</si>
  <si>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</si>
  <si>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</si>
  <si>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</si>
  <si>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</si>
  <si>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</si>
  <si>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</si>
  <si>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</si>
  <si>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</si>
  <si>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</si>
  <si>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</si>
  <si>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</si>
  <si>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</si>
  <si>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</si>
  <si>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</si>
  <si>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</si>
  <si>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</si>
  <si>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</si>
  <si>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</si>
  <si>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</si>
  <si>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</si>
  <si>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</si>
  <si>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</si>
  <si>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</si>
  <si>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</si>
  <si>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</si>
  <si>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</si>
  <si>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</si>
  <si>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</si>
  <si>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</si>
  <si>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</si>
  <si>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</si>
  <si>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</si>
  <si>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</si>
  <si>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</si>
  <si>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</si>
  <si>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</si>
  <si>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</si>
  <si>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</si>
  <si>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</si>
  <si>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</si>
  <si>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</si>
  <si>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</si>
  <si>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</si>
  <si>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</si>
  <si>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</si>
  <si>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</si>
  <si>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</si>
  <si>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</si>
  <si>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</si>
  <si>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</si>
  <si>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</si>
  <si>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</si>
  <si>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</si>
  <si>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</si>
  <si>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</si>
  <si>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</si>
  <si>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</si>
  <si>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</si>
  <si>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</si>
  <si>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</si>
  <si>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</si>
  <si>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</si>
  <si>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</si>
  <si>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</si>
  <si>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</si>
  <si>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</si>
  <si>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</si>
  <si>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</si>
  <si>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</si>
  <si>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</si>
  <si>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</si>
  <si>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</si>
  <si>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</si>
  <si>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</si>
  <si>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</si>
  <si>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</si>
  <si>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</si>
  <si>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</si>
  <si>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</si>
  <si>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</si>
  <si>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</si>
  <si>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</si>
  <si>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</si>
  <si>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</si>
  <si>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</si>
  <si>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</si>
  <si>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</si>
  <si>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</si>
  <si>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</si>
  <si>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</si>
  <si>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</si>
  <si>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</si>
  <si>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</si>
  <si>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</si>
  <si>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</si>
  <si>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</si>
  <si>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</si>
  <si>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</si>
  <si>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</si>
  <si>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</si>
  <si>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</si>
  <si>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</si>
  <si>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</si>
  <si>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</si>
  <si>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</si>
  <si>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</si>
  <si>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</si>
  <si>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</si>
  <si>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</si>
  <si>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</si>
  <si>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</si>
  <si>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</si>
  <si>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</si>
  <si>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</si>
  <si>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</si>
  <si>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</si>
  <si>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</si>
  <si>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</si>
  <si>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</si>
  <si>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</si>
  <si>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</si>
  <si>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</si>
  <si>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</si>
  <si>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</si>
  <si>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</si>
  <si>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</si>
  <si>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</si>
  <si>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</si>
  <si>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</si>
  <si>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</si>
  <si>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</si>
  <si>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</si>
  <si>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</si>
  <si>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</si>
  <si>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</si>
  <si>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</si>
  <si>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</si>
  <si>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</si>
  <si>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</si>
  <si>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</si>
  <si>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</si>
  <si>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</si>
  <si>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</si>
  <si>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</si>
  <si>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</si>
  <si>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</si>
  <si>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</si>
  <si>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</si>
  <si>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</si>
  <si>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</si>
  <si>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</si>
  <si>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</si>
  <si>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</si>
  <si>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</si>
  <si>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</si>
  <si>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</si>
  <si>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</si>
  <si>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</si>
  <si>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</si>
  <si>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</si>
  <si>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</si>
  <si>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</si>
  <si>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</si>
  <si>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</si>
  <si>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</si>
  <si>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</si>
  <si>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</si>
  <si>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</si>
  <si>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</si>
  <si>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</si>
  <si>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</si>
  <si>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</si>
  <si>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</si>
  <si>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</si>
  <si>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</si>
  <si>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</si>
  <si>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</si>
  <si>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</si>
  <si>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</si>
  <si>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</si>
  <si>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</si>
  <si>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</si>
  <si>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</si>
  <si>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</si>
  <si>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</si>
  <si>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</si>
  <si>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</si>
  <si>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</si>
  <si>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</si>
  <si>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</si>
  <si>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</si>
  <si>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</si>
  <si>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</si>
  <si>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</si>
  <si>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</si>
  <si>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</si>
  <si>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</si>
  <si>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</si>
  <si>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</si>
  <si>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</si>
  <si>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</si>
  <si>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</si>
  <si>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</si>
  <si>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</si>
  <si>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</si>
  <si>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</si>
  <si>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</si>
  <si>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</si>
  <si>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</si>
  <si>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</si>
  <si>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</si>
  <si>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</si>
  <si>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</si>
  <si>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</si>
  <si>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</si>
  <si>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</si>
  <si>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</si>
  <si>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</si>
  <si>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</si>
  <si>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</si>
  <si>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</si>
  <si>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</si>
  <si>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</si>
  <si>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</si>
  <si>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</si>
  <si>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</si>
  <si>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</si>
  <si>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</si>
  <si>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</si>
  <si>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</si>
  <si>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</si>
  <si>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</si>
  <si>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</si>
  <si>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</si>
  <si>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</si>
  <si>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</si>
  <si>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</si>
  <si>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</si>
  <si>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</si>
  <si>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</si>
  <si>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</si>
  <si>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</si>
  <si>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</si>
  <si>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</si>
  <si>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</si>
  <si>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</si>
  <si>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</si>
  <si>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</si>
  <si>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</si>
  <si>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</si>
  <si>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</si>
  <si>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</si>
  <si>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</si>
  <si>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</si>
  <si>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</si>
  <si>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</si>
  <si>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</si>
  <si>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</si>
  <si>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</si>
  <si>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</si>
  <si>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</si>
  <si>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</si>
  <si>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</si>
  <si>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</si>
  <si>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</si>
  <si>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</si>
  <si>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</si>
  <si>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</si>
  <si>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</si>
  <si>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</si>
  <si>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</si>
  <si>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</si>
  <si>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</si>
  <si>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</si>
  <si>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</si>
  <si>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</si>
  <si>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</si>
  <si>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</si>
  <si>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</si>
  <si>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</si>
  <si>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</si>
  <si>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</si>
  <si>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</si>
  <si>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</si>
  <si>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</si>
  <si>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</si>
  <si>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</si>
  <si>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</si>
  <si>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</si>
  <si>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</si>
  <si>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</si>
  <si>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</si>
  <si>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</si>
  <si>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</si>
  <si>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</si>
  <si>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</si>
  <si>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</si>
  <si>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</si>
  <si>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</si>
  <si>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</si>
  <si>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</si>
  <si>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</si>
  <si>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</si>
  <si>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</si>
  <si>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</si>
  <si>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</si>
  <si>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</si>
  <si>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</si>
  <si>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</si>
  <si>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</si>
  <si>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</si>
  <si>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</si>
  <si>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</si>
  <si>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</si>
  <si>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</si>
  <si>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</si>
  <si>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</si>
  <si>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</si>
  <si>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</si>
  <si>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</si>
  <si>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</si>
  <si>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</si>
  <si>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</si>
  <si>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</si>
  <si>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</si>
  <si>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</si>
  <si>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</si>
  <si>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</si>
  <si>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</si>
  <si>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</si>
  <si>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</si>
  <si>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</si>
  <si>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</si>
  <si>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</si>
  <si>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</si>
  <si>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</si>
  <si>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</si>
  <si>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</si>
  <si>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</si>
  <si>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</si>
  <si>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</si>
  <si>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</si>
  <si>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</si>
  <si>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</si>
  <si>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</si>
  <si>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</si>
  <si>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</si>
  <si>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</si>
  <si>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</si>
  <si>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</si>
  <si>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</si>
  <si>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</si>
  <si>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</si>
  <si>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</si>
  <si>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</si>
  <si>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</si>
  <si>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</si>
  <si>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</si>
  <si>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</si>
  <si>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</si>
  <si>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</si>
  <si>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</si>
  <si>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</si>
  <si>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</si>
  <si>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</si>
  <si>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</si>
  <si>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</si>
  <si>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</si>
  <si>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</si>
  <si>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</si>
  <si>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</si>
  <si>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</si>
  <si>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</si>
  <si>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</si>
  <si>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</si>
  <si>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</si>
  <si>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</si>
  <si>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</si>
  <si>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</si>
  <si>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</si>
  <si>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</si>
  <si>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</si>
  <si>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</si>
  <si>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</si>
  <si>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</si>
  <si>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</si>
  <si>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</si>
  <si>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</si>
  <si>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</si>
  <si>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</si>
  <si>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</si>
  <si>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</si>
  <si>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</si>
  <si>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</si>
  <si>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</si>
  <si>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</si>
  <si>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</si>
  <si>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</si>
  <si>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</si>
  <si>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</si>
  <si>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</si>
  <si>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</si>
  <si>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</si>
  <si>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</si>
  <si>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</si>
  <si>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</si>
  <si>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</si>
  <si>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</si>
  <si>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</si>
  <si>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</si>
  <si>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</si>
  <si>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</si>
  <si>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</si>
  <si>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</si>
  <si>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</si>
  <si>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</si>
  <si>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</si>
  <si>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</si>
  <si>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</si>
  <si>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</si>
  <si>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</si>
  <si>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</si>
  <si>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</si>
  <si>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</si>
  <si>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</si>
  <si>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</si>
  <si>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</si>
  <si>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</si>
  <si>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</si>
  <si>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</si>
  <si>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</si>
  <si>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</si>
  <si>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</si>
  <si>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</si>
  <si>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</si>
  <si>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</si>
  <si>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</si>
  <si>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</si>
  <si>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</si>
  <si>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</si>
  <si>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</si>
  <si>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</si>
  <si>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</si>
  <si>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</si>
  <si>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</si>
  <si>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</si>
  <si>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</si>
  <si>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</si>
  <si>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</si>
  <si>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</si>
  <si>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</si>
  <si>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</si>
  <si>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</si>
  <si>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</si>
  <si>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</si>
  <si>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</si>
  <si>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</si>
  <si>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</si>
  <si>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</si>
  <si>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</si>
  <si>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</si>
  <si>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</si>
  <si>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</si>
  <si>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</si>
  <si>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</si>
  <si>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</si>
  <si>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</si>
  <si>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</si>
  <si>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</si>
  <si>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</si>
  <si>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</si>
  <si>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</si>
  <si>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</si>
  <si>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</si>
  <si>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</si>
  <si>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</si>
  <si>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</si>
  <si>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</si>
  <si>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</si>
  <si>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</si>
  <si>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</si>
  <si>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</si>
  <si>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</si>
  <si>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</si>
  <si>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</si>
  <si>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</si>
  <si>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</si>
  <si>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</si>
  <si>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</si>
  <si>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</si>
  <si>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</si>
  <si>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</si>
  <si>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</si>
  <si>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</si>
  <si>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</si>
  <si>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</si>
  <si>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</si>
  <si>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</si>
  <si>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</si>
  <si>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</si>
  <si>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</si>
  <si>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</si>
  <si>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</si>
  <si>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</si>
  <si>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</si>
  <si>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</si>
  <si>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</si>
  <si>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</si>
  <si>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</si>
  <si>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</si>
  <si>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</si>
  <si>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</si>
  <si>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</si>
  <si>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</si>
  <si>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</si>
  <si>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</si>
  <si>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</si>
  <si>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</si>
  <si>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</si>
  <si>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</si>
  <si>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</si>
  <si>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</si>
  <si>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</si>
  <si>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</si>
  <si>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</si>
  <si>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</si>
  <si>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</si>
  <si>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</si>
  <si>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</si>
  <si>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</si>
  <si>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</si>
  <si>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</si>
  <si>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</si>
  <si>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</si>
  <si>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</si>
  <si>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</si>
  <si>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</si>
  <si>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</si>
  <si>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</si>
  <si>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</si>
  <si>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</si>
  <si>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</si>
  <si>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</si>
  <si>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</si>
  <si>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</si>
  <si>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</si>
  <si>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</si>
  <si>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</si>
  <si>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</si>
  <si>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</si>
  <si>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</si>
  <si>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</si>
  <si>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</si>
  <si>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</si>
  <si>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</si>
  <si>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</si>
  <si>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</si>
  <si>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</si>
  <si>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</si>
  <si>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</si>
  <si>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</si>
  <si>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</si>
  <si>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</si>
  <si>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</si>
  <si>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</si>
  <si>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</si>
  <si>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</si>
  <si>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</si>
  <si>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</si>
  <si>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</si>
  <si>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</si>
  <si>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</si>
  <si>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</si>
  <si>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</si>
  <si>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</si>
  <si>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</si>
  <si>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</si>
  <si>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</si>
  <si>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</si>
  <si>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</si>
  <si>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</si>
  <si>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</si>
  <si>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</si>
  <si>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</si>
  <si>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</si>
  <si>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</si>
  <si>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</si>
  <si>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</si>
  <si>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</si>
  <si>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</si>
  <si>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</si>
  <si>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</si>
  <si>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</si>
  <si>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</si>
  <si>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</si>
  <si>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</si>
  <si>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</si>
  <si>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</si>
  <si>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</si>
  <si>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</si>
  <si>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</si>
  <si>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</si>
  <si>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</si>
  <si>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</si>
  <si>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</si>
  <si>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</si>
  <si>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</si>
  <si>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</si>
  <si>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</si>
  <si>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</si>
  <si>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</si>
  <si>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</si>
  <si>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</si>
  <si>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</si>
  <si>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</si>
  <si>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</si>
  <si>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</si>
  <si>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</si>
  <si>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</si>
  <si>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</si>
  <si>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</si>
  <si>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</si>
  <si>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</si>
  <si>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</si>
  <si>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</si>
  <si>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</si>
  <si>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</si>
  <si>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</si>
  <si>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</si>
  <si>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</si>
  <si>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</si>
  <si>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</si>
  <si>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</si>
  <si>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</si>
  <si>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</si>
  <si>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</si>
  <si>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</si>
  <si>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</si>
  <si>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</si>
  <si>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</si>
  <si>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</si>
  <si>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</si>
  <si>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</si>
  <si>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</si>
  <si>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</si>
  <si>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</si>
  <si>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</si>
  <si>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</si>
  <si>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</si>
  <si>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</si>
  <si>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</si>
  <si>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</si>
  <si>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</si>
  <si>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</si>
  <si>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</si>
  <si>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</si>
  <si>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</si>
  <si>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</si>
  <si>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</si>
  <si>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</si>
  <si>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</si>
  <si>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</si>
  <si>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</si>
  <si>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</si>
  <si>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</si>
  <si>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</si>
  <si>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</si>
  <si>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</si>
  <si>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</si>
  <si>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</si>
  <si>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</si>
  <si>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</si>
  <si>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</si>
  <si>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</si>
  <si>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</si>
  <si>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</si>
  <si>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</si>
  <si>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</si>
  <si>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</si>
  <si>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</si>
  <si>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</si>
  <si>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</si>
  <si>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</si>
  <si>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</si>
  <si>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</si>
  <si>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</si>
  <si>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</si>
  <si>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</si>
  <si>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</si>
  <si>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</si>
  <si>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</si>
  <si>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</si>
  <si>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</si>
  <si>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</si>
  <si>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</si>
  <si>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</si>
  <si>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</si>
  <si>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</si>
  <si>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</si>
  <si>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</si>
  <si>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</si>
  <si>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</si>
  <si>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</si>
  <si>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</si>
  <si>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</si>
  <si>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</si>
  <si>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</si>
  <si>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</si>
  <si>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</si>
  <si>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</si>
  <si>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</si>
  <si>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</si>
  <si>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</si>
  <si>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</si>
  <si>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</si>
  <si>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</si>
  <si>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</si>
  <si>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</si>
  <si>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</si>
  <si>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</si>
  <si>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</si>
  <si>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</si>
  <si>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</si>
  <si>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</si>
  <si>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</si>
  <si>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</si>
  <si>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</si>
  <si>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</si>
  <si>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</si>
  <si>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</si>
  <si>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</si>
  <si>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</si>
  <si>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</si>
  <si>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</si>
  <si>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</si>
  <si>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</si>
  <si>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</si>
  <si>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</si>
  <si>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</si>
  <si>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</si>
  <si>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</si>
  <si>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</si>
  <si>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</si>
  <si>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</si>
  <si>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</si>
  <si>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</si>
  <si>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</si>
  <si>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</si>
  <si>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</si>
  <si>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</si>
  <si>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</si>
  <si>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</si>
  <si>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</si>
  <si>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</si>
  <si>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</si>
  <si>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</si>
  <si>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</si>
  <si>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</si>
  <si>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</si>
  <si>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</si>
  <si>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</si>
  <si>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</si>
  <si>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</si>
  <si>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</si>
  <si>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</si>
  <si>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</si>
  <si>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</si>
  <si>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</si>
  <si>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</si>
  <si>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</si>
  <si>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</si>
  <si>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</si>
  <si>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</si>
  <si>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</si>
  <si>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</si>
  <si>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</si>
  <si>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</si>
  <si>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</si>
  <si>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</si>
  <si>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</si>
  <si>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</si>
  <si>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</si>
  <si>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</si>
  <si>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</si>
  <si>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</si>
  <si>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</si>
  <si>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</si>
  <si>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</si>
  <si>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</si>
  <si>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</si>
  <si>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</si>
  <si>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</si>
  <si>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</si>
  <si>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</si>
  <si>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</si>
  <si>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</si>
  <si>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</si>
  <si>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</si>
  <si>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</si>
  <si>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</si>
  <si>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</si>
  <si>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</si>
  <si>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</si>
  <si>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</si>
  <si>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</si>
  <si>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</si>
  <si>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</si>
  <si>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</si>
  <si>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</si>
  <si>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</si>
  <si>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</si>
  <si>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</si>
  <si>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</si>
  <si>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</si>
  <si>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</si>
  <si>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</si>
  <si>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</si>
  <si>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</si>
  <si>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</si>
  <si>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</si>
  <si>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</si>
  <si>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</si>
  <si>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</si>
  <si>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</si>
  <si>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</si>
  <si>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</si>
  <si>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</si>
  <si>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</si>
  <si>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</si>
  <si>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</si>
  <si>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</si>
  <si>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</si>
  <si>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</si>
  <si>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</si>
  <si>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</si>
  <si>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</si>
  <si>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</si>
  <si>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</si>
  <si>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</si>
  <si>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</si>
  <si>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</si>
  <si>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</si>
  <si>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</si>
  <si>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</si>
  <si>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</si>
  <si>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</si>
  <si>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</si>
  <si>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</si>
  <si>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</si>
  <si>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</si>
  <si>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</si>
  <si>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</si>
  <si>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</si>
  <si>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</si>
  <si>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</si>
  <si>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</si>
  <si>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</si>
  <si>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</si>
  <si>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</si>
  <si>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</si>
  <si>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</si>
  <si>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</si>
  <si>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</si>
  <si>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</si>
  <si>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</si>
  <si>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</si>
  <si>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</si>
  <si>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</si>
  <si>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</si>
  <si>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</si>
  <si>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</si>
  <si>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</si>
  <si>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</si>
  <si>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</si>
  <si>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</si>
  <si>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</si>
  <si>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</si>
  <si>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</si>
  <si>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</si>
  <si>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</si>
  <si>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</si>
  <si>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</si>
  <si>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</si>
  <si>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</si>
  <si>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</si>
  <si>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</si>
  <si>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</si>
  <si>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</si>
  <si>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</si>
  <si>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</si>
  <si>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</si>
  <si>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</si>
  <si>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</si>
  <si>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</si>
  <si>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</si>
  <si>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</si>
  <si>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</si>
  <si>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</si>
  <si>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</si>
  <si>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</si>
  <si>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</si>
  <si>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</si>
  <si>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</si>
  <si>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</si>
  <si>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</si>
  <si>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</si>
  <si>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</si>
  <si>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</si>
  <si>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</si>
  <si>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</si>
  <si>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</si>
  <si>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</si>
  <si>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</si>
  <si>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</si>
  <si>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</si>
  <si>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</si>
  <si>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</si>
  <si>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</si>
  <si>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</si>
  <si>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</si>
  <si>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</si>
  <si>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</si>
  <si>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</si>
  <si>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</si>
  <si>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</si>
  <si>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</si>
  <si>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</si>
  <si>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</si>
  <si>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</si>
  <si>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</si>
  <si>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</si>
  <si>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</si>
  <si>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</si>
  <si>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</si>
  <si>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</si>
  <si>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</si>
  <si>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</si>
  <si>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</si>
  <si>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</si>
  <si>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</si>
  <si>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</si>
  <si>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</si>
  <si>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</si>
  <si>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</si>
  <si>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</si>
  <si>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</si>
  <si>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</si>
  <si>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</si>
  <si>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</si>
  <si>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</si>
  <si>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</si>
  <si>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</si>
  <si>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</si>
  <si>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</si>
  <si>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</si>
  <si>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</si>
  <si>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</si>
  <si>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</si>
  <si>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</si>
  <si>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</si>
  <si>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</si>
  <si>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</si>
  <si>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</si>
  <si>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</si>
  <si>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</si>
  <si>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</si>
  <si>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</si>
  <si>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</si>
  <si>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</si>
  <si>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</si>
  <si>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</si>
  <si>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</si>
  <si>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</si>
  <si>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</si>
  <si>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</si>
  <si>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</si>
  <si>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</si>
  <si>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</si>
  <si>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</si>
  <si>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</si>
  <si>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</si>
  <si>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</si>
  <si>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</si>
  <si>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</si>
  <si>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</si>
  <si>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</si>
  <si>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</si>
  <si>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</si>
  <si>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</si>
  <si>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</si>
  <si>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</si>
  <si>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</si>
  <si>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</si>
  <si>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</si>
  <si>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</si>
  <si>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</si>
  <si>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</si>
  <si>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</si>
  <si>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</si>
  <si>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</si>
  <si>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</si>
  <si>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</si>
  <si>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</si>
  <si>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</si>
  <si>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</si>
  <si>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</si>
  <si>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</si>
  <si>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</si>
  <si>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</si>
  <si>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</si>
  <si>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</si>
  <si>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</si>
  <si>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</si>
  <si>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</si>
  <si>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</si>
  <si>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</si>
  <si>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</si>
  <si>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</si>
  <si>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</si>
  <si>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</si>
  <si>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</si>
  <si>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</si>
  <si>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</si>
  <si>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</si>
  <si>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</si>
  <si>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</si>
  <si>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</si>
  <si>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</si>
  <si>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</si>
  <si>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</si>
  <si>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</si>
  <si>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</si>
  <si>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</si>
  <si>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</si>
  <si>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</si>
  <si>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</si>
  <si>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</si>
  <si>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</si>
  <si>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</si>
  <si>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</si>
  <si>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</si>
  <si>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</si>
  <si>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</si>
  <si>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</si>
  <si>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</si>
  <si>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</si>
  <si>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</si>
  <si>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</si>
  <si>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</si>
  <si>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</si>
  <si>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</si>
  <si>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</si>
  <si>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</si>
  <si>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</si>
  <si>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</si>
  <si>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</si>
  <si>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</si>
  <si>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</si>
  <si>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</si>
  <si>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</si>
  <si>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</si>
  <si>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</si>
  <si>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</si>
  <si>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</si>
  <si>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</si>
  <si>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</si>
  <si>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</si>
  <si>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</si>
  <si>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</si>
  <si>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</si>
  <si>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</si>
  <si>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</si>
  <si>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</si>
  <si>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</si>
  <si>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</si>
  <si>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</si>
  <si>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</si>
  <si>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</si>
  <si>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</si>
  <si>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</si>
  <si>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</si>
  <si>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</si>
  <si>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</si>
  <si>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</si>
  <si>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</si>
  <si>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</si>
  <si>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</si>
  <si>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</si>
  <si>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</si>
  <si>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</si>
  <si>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</si>
  <si>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</si>
  <si>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</si>
  <si>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</si>
  <si>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</si>
  <si>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</si>
  <si>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</si>
  <si>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</si>
  <si>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</si>
  <si>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</si>
  <si>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</si>
  <si>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</si>
  <si>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</si>
  <si>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</si>
  <si>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</si>
  <si>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</si>
  <si>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</si>
  <si>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</si>
  <si>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</si>
  <si>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</si>
  <si>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</si>
  <si>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</si>
  <si>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</si>
  <si>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</si>
  <si>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</si>
  <si>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</si>
  <si>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</si>
  <si>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</si>
  <si>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</si>
  <si>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</si>
  <si>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</si>
  <si>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</si>
  <si>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</si>
  <si>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</si>
  <si>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</si>
  <si>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</si>
  <si>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</si>
  <si>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</si>
  <si>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</si>
  <si>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</si>
  <si>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</si>
  <si>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</si>
  <si>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</si>
  <si>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</si>
  <si>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</si>
  <si>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</si>
  <si>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</si>
  <si>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</si>
  <si>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</si>
  <si>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</si>
  <si>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</si>
  <si>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</si>
  <si>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</si>
  <si>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</si>
  <si>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</si>
  <si>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</si>
  <si>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</si>
  <si>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</si>
  <si>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</si>
  <si>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</si>
  <si>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</si>
  <si>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</si>
  <si>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</si>
  <si>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</si>
  <si>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</si>
  <si>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</si>
  <si>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</si>
  <si>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</si>
  <si>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</si>
  <si>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</si>
  <si>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</si>
  <si>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</si>
  <si>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</si>
  <si>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</si>
  <si>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</si>
  <si>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</si>
  <si>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</si>
  <si>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</si>
  <si>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</si>
  <si>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</si>
  <si>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</si>
  <si>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</si>
  <si>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</si>
  <si>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</si>
  <si>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</si>
  <si>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</si>
  <si>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</si>
  <si>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</si>
  <si>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</si>
  <si>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</si>
  <si>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</si>
  <si>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</si>
  <si>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</si>
  <si>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</si>
  <si>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</si>
  <si>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</si>
  <si>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</si>
  <si>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</si>
  <si>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</si>
  <si>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</si>
  <si>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</si>
  <si>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</si>
  <si>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</si>
  <si>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</si>
  <si>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</si>
  <si>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</si>
  <si>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</si>
  <si>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</si>
  <si>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</si>
  <si>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</si>
  <si>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</si>
  <si>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</si>
  <si>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</si>
  <si>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</si>
  <si>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</si>
  <si>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</si>
  <si>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</si>
  <si>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</si>
  <si>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</si>
  <si>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</si>
  <si>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</si>
  <si>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</si>
  <si>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</si>
  <si>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</si>
  <si>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</si>
  <si>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</si>
  <si>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</si>
  <si>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</si>
  <si>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</si>
  <si>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</si>
  <si>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</si>
  <si>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</si>
  <si>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</si>
  <si>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</si>
  <si>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</si>
  <si>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</si>
  <si>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</si>
  <si>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</si>
  <si>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</si>
  <si>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</si>
  <si>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</si>
  <si>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</si>
  <si>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</si>
  <si>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</si>
  <si>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</si>
  <si>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</si>
  <si>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</si>
  <si>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</si>
  <si>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</si>
  <si>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</si>
  <si>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</si>
  <si>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</si>
  <si>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</si>
  <si>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</si>
  <si>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</si>
  <si>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</si>
  <si>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</si>
  <si>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</si>
  <si>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</si>
  <si>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</si>
  <si>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</si>
  <si>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</si>
  <si>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</si>
  <si>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</si>
  <si>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</si>
  <si>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</si>
  <si>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</si>
  <si>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</si>
  <si>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</si>
  <si>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</si>
  <si>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</si>
  <si>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</si>
  <si>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</si>
  <si>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</si>
  <si>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</si>
  <si>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</si>
  <si>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</si>
  <si>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</si>
  <si>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</si>
  <si>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</si>
  <si>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</si>
  <si>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</si>
  <si>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</si>
  <si>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</si>
  <si>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</si>
  <si>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</si>
  <si>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</si>
  <si>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</si>
  <si>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</si>
  <si>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</si>
  <si>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</si>
  <si>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</si>
  <si>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</si>
  <si>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</si>
  <si>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</si>
  <si>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</si>
  <si>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</si>
  <si>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</si>
  <si>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</si>
  <si>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</si>
  <si>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</si>
  <si>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</si>
  <si>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</si>
  <si>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</si>
  <si>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</si>
  <si>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</si>
  <si>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</si>
  <si>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</si>
  <si>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</si>
  <si>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</si>
  <si>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</si>
  <si>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</si>
  <si>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</si>
  <si>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</si>
  <si>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</si>
  <si>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</si>
  <si>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</si>
  <si>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</si>
  <si>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</si>
  <si>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</si>
  <si>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</si>
  <si>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</si>
  <si>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</si>
  <si>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</si>
  <si>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</si>
  <si>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</si>
  <si>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</si>
  <si>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</si>
  <si>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</si>
  <si>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</si>
  <si>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</si>
  <si>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</si>
  <si>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</si>
  <si>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</si>
  <si>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</si>
  <si>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</si>
  <si>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</si>
  <si>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</si>
  <si>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</si>
  <si>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</si>
  <si>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</si>
  <si>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</si>
  <si>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</si>
  <si>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</si>
  <si>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</si>
  <si>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</si>
  <si>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</si>
  <si>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</si>
  <si>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</si>
  <si>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</si>
  <si>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</si>
  <si>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</si>
  <si>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</si>
  <si>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</si>
  <si>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</si>
  <si>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</si>
  <si>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</si>
  <si>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</si>
  <si>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</si>
  <si>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</si>
  <si>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</si>
  <si>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</si>
  <si>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</si>
  <si>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</si>
  <si>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</si>
  <si>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</si>
  <si>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</si>
  <si>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</si>
  <si>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</si>
  <si>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</si>
  <si>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</si>
  <si>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</si>
  <si>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</si>
  <si>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</si>
  <si>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</si>
  <si>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</si>
  <si>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</si>
  <si>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</si>
  <si>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</si>
  <si>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</si>
  <si>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</si>
  <si>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</si>
  <si>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</si>
  <si>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</si>
  <si>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</si>
  <si>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</si>
  <si>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</si>
  <si>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</si>
  <si>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</si>
  <si>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</si>
  <si>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</si>
  <si>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</si>
  <si>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</si>
  <si>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</si>
  <si>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</si>
  <si>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</si>
  <si>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</si>
  <si>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</si>
  <si>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</si>
  <si>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</si>
  <si>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</si>
  <si>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</si>
  <si>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</si>
  <si>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</si>
  <si>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</si>
  <si>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</si>
  <si>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</si>
  <si>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</si>
  <si>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</si>
  <si>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</si>
  <si>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</si>
  <si>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</si>
  <si>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</si>
  <si>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</si>
  <si>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</si>
  <si>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</si>
  <si>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</si>
  <si>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</si>
  <si>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</si>
  <si>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</si>
  <si>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</si>
  <si>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</si>
  <si>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</si>
  <si>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</si>
  <si>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</si>
  <si>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</si>
  <si>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</si>
  <si>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</si>
  <si>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</si>
  <si>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</si>
  <si>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</si>
  <si>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</si>
  <si>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</si>
  <si>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</si>
  <si>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</si>
  <si>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</si>
  <si>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</si>
  <si>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</si>
  <si>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</si>
  <si>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</si>
  <si>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</si>
  <si>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</si>
  <si>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</si>
  <si>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</si>
  <si>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</si>
  <si>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</si>
  <si>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</si>
  <si>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</si>
  <si>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</si>
  <si>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</si>
  <si>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</si>
  <si>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</si>
  <si>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</si>
  <si>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</si>
  <si>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</si>
  <si>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</si>
  <si>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</si>
  <si>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</si>
  <si>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</si>
  <si>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</si>
  <si>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</si>
  <si>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</si>
  <si>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</si>
  <si>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</si>
  <si>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</si>
  <si>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</si>
  <si>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</si>
  <si>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</si>
  <si>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</si>
  <si>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</si>
  <si>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</si>
  <si>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</si>
  <si>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</si>
  <si>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</si>
  <si>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</si>
  <si>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</si>
  <si>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</si>
  <si>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</si>
  <si>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</si>
  <si>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</si>
  <si>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</si>
  <si>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</si>
  <si>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</si>
  <si>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</si>
  <si>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</si>
  <si>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</si>
  <si>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</si>
  <si>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</si>
  <si>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</si>
  <si>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</si>
  <si>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</si>
  <si>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</si>
  <si>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</si>
  <si>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</si>
  <si>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</si>
  <si>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</si>
  <si>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</si>
  <si>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</si>
  <si>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</si>
  <si>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</si>
  <si>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</si>
  <si>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</si>
  <si>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</si>
  <si>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</si>
  <si>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</si>
  <si>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</si>
  <si>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</si>
  <si>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</si>
  <si>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</si>
  <si>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</si>
  <si>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</si>
  <si>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</si>
  <si>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</si>
  <si>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</si>
  <si>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</si>
  <si>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</si>
  <si>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</si>
  <si>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</si>
  <si>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</si>
  <si>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</si>
  <si>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</si>
  <si>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</si>
  <si>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</si>
  <si>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</si>
  <si>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</si>
  <si>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</si>
  <si>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</si>
  <si>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</si>
  <si>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</si>
  <si>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</si>
  <si>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</si>
  <si>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</si>
  <si>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</si>
  <si>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</si>
  <si>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</si>
  <si>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</si>
  <si>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</si>
  <si>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</si>
  <si>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</si>
  <si>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</si>
  <si>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</si>
  <si>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</si>
  <si>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</si>
  <si>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</si>
  <si>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</si>
  <si>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</si>
  <si>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</si>
  <si>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</si>
  <si>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</si>
  <si>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</si>
  <si>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</si>
  <si>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</si>
  <si>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</si>
  <si>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</si>
  <si>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</si>
  <si>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</si>
  <si>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</si>
  <si>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</si>
  <si>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</si>
  <si>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</si>
  <si>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</si>
  <si>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</si>
  <si>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</si>
  <si>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</si>
  <si>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</si>
  <si>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</si>
  <si>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</si>
  <si>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</si>
  <si>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</si>
  <si>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</si>
  <si>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</si>
  <si>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</si>
  <si>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</si>
  <si>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</si>
  <si>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</si>
  <si>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</si>
  <si>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</si>
  <si>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</si>
  <si>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</si>
  <si>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</si>
  <si>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</si>
  <si>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</si>
  <si>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</si>
  <si>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</si>
  <si>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</si>
  <si>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</si>
  <si>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</si>
  <si>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</si>
  <si>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</si>
  <si>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</si>
  <si>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</si>
  <si>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</si>
  <si>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</si>
  <si>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</si>
  <si>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</si>
  <si>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</si>
  <si>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</si>
  <si>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</si>
  <si>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</si>
  <si>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</si>
  <si>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</si>
  <si>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</si>
  <si>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</si>
  <si>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</si>
  <si>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</si>
  <si>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</si>
  <si>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</si>
  <si>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</si>
  <si>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</si>
  <si>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</si>
  <si>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</si>
  <si>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</si>
  <si>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</si>
  <si>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</si>
  <si>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</si>
  <si>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</si>
  <si>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</si>
  <si>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</si>
  <si>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</si>
  <si>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</si>
  <si>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</si>
  <si>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</si>
  <si>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</si>
  <si>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</si>
  <si>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</si>
  <si>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</si>
  <si>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</si>
  <si>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</si>
  <si>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</si>
  <si>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</si>
  <si>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</si>
  <si>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</si>
  <si>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</si>
  <si>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</si>
  <si>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</si>
  <si>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</si>
  <si>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</si>
  <si>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</si>
  <si>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</si>
  <si>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</si>
  <si>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</si>
  <si>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</si>
  <si>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</si>
  <si>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</si>
  <si>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</si>
  <si>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</si>
  <si>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</si>
  <si>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</si>
  <si>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</si>
  <si>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</si>
  <si>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</si>
  <si>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</si>
  <si>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</si>
  <si>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</si>
  <si>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</si>
  <si>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</si>
  <si>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</si>
  <si>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</si>
  <si>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</si>
  <si>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</si>
  <si>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</si>
  <si>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</si>
  <si>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</si>
  <si>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</si>
  <si>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</si>
  <si>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</si>
  <si>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</si>
  <si>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</si>
  <si>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</si>
  <si>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</si>
  <si>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</si>
  <si>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</si>
  <si>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</si>
  <si>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</si>
  <si>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</si>
  <si>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</si>
  <si>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</si>
  <si>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</si>
  <si>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</si>
  <si>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</si>
  <si>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</si>
  <si>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</si>
  <si>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</si>
  <si>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</si>
  <si>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</si>
  <si>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</si>
  <si>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</si>
  <si>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</si>
  <si>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</si>
  <si>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</si>
  <si>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</si>
  <si>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</si>
  <si>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</si>
  <si>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</si>
  <si>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</si>
  <si>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</si>
  <si>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</si>
  <si>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</si>
  <si>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</si>
  <si>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</si>
  <si>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</si>
  <si>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</si>
  <si>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</si>
  <si>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</si>
  <si>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</si>
  <si>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</si>
  <si>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</si>
  <si>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</si>
  <si>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</si>
  <si>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</si>
  <si>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</si>
  <si>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</si>
  <si>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</si>
  <si>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</si>
  <si>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</si>
  <si>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</si>
  <si>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</si>
  <si>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</si>
  <si>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</si>
  <si>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</si>
  <si>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</si>
  <si>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</si>
  <si>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</si>
  <si>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</si>
  <si>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</si>
  <si>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</si>
  <si>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</si>
  <si>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</si>
  <si>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</si>
  <si>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</si>
  <si>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</si>
  <si>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</si>
  <si>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</si>
  <si>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</si>
  <si>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</si>
  <si>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</si>
  <si>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</si>
  <si>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</si>
  <si>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</si>
  <si>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</si>
  <si>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</si>
  <si>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</si>
  <si>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</si>
  <si>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</si>
  <si>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</si>
  <si>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</si>
  <si>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</si>
  <si>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</si>
  <si>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</si>
  <si>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</si>
  <si>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</si>
  <si>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</si>
  <si>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</si>
  <si>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</si>
  <si>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</si>
  <si>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</si>
  <si>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</si>
  <si>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</si>
  <si>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</si>
  <si>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</si>
  <si>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</si>
  <si>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</si>
  <si>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</si>
  <si>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</si>
  <si>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</si>
  <si>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</si>
  <si>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</si>
  <si>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</si>
  <si>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</si>
  <si>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</si>
  <si>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</si>
  <si>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</si>
  <si>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</si>
  <si>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</si>
  <si>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</si>
  <si>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</si>
  <si>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</si>
  <si>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</si>
  <si>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</si>
  <si>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</si>
  <si>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</si>
  <si>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</si>
  <si>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</si>
  <si>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</si>
  <si>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</si>
  <si>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</si>
  <si>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</si>
  <si>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</si>
  <si>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</si>
  <si>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</si>
  <si>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</si>
  <si>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</si>
  <si>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</si>
  <si>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</si>
  <si>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</si>
  <si>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</si>
  <si>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</si>
  <si>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</si>
  <si>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</si>
  <si>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</si>
  <si>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</si>
  <si>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</si>
  <si>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</si>
  <si>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</si>
  <si>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</si>
  <si>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</si>
  <si>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</si>
  <si>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</si>
  <si>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</si>
  <si>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</si>
  <si>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</si>
  <si>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</si>
  <si>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</si>
  <si>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</si>
  <si>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</si>
  <si>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</si>
  <si>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</si>
  <si>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</si>
  <si>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</si>
  <si>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</si>
  <si>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</si>
  <si>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</si>
  <si>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</si>
  <si>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</si>
  <si>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</si>
  <si>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</si>
  <si>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</si>
  <si>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</si>
  <si>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</si>
  <si>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</si>
  <si>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</si>
  <si>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</si>
  <si>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</si>
  <si>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</si>
  <si>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</si>
  <si>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</si>
  <si>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</si>
  <si>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</si>
  <si>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</si>
  <si>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</si>
  <si>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</si>
  <si>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</si>
  <si>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</si>
  <si>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</si>
  <si>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</si>
  <si>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</si>
  <si>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</si>
  <si>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</si>
  <si>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</si>
  <si>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</si>
  <si>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</si>
  <si>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</si>
  <si>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</si>
  <si>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</si>
  <si>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</si>
  <si>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</si>
  <si>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</si>
  <si>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</si>
  <si>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</si>
  <si>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</si>
  <si>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</si>
  <si>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</si>
  <si>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</si>
  <si>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</si>
  <si>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</si>
  <si>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</si>
  <si>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</si>
  <si>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</si>
  <si>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</si>
  <si>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</si>
  <si>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</si>
  <si>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</si>
  <si>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</si>
  <si>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</si>
  <si>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</si>
  <si>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</si>
  <si>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</si>
  <si>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</si>
  <si>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</si>
  <si>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</si>
  <si>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</si>
  <si>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</si>
  <si>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</si>
  <si>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</si>
  <si>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</si>
  <si>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</si>
  <si>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</si>
  <si>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</si>
  <si>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</si>
  <si>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</si>
  <si>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</si>
  <si>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</si>
  <si>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</si>
  <si>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</si>
  <si>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</si>
  <si>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</si>
  <si>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</si>
  <si>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</si>
  <si>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</si>
  <si>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</si>
  <si>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</si>
  <si>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</si>
  <si>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</si>
  <si>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</si>
  <si>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</si>
  <si>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</si>
  <si>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</si>
  <si>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</si>
  <si>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</si>
  <si>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</si>
  <si>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</si>
  <si>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</si>
  <si>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</si>
  <si>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</si>
  <si>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</si>
  <si>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</si>
  <si>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</si>
  <si>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</si>
  <si>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</si>
  <si>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</si>
  <si>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</si>
  <si>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</si>
  <si>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</si>
  <si>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</si>
  <si>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</si>
  <si>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</si>
  <si>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</si>
  <si>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</si>
  <si>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</si>
  <si>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</si>
  <si>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</si>
  <si>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</si>
  <si>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</si>
  <si>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</si>
  <si>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</si>
  <si>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</si>
  <si>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</si>
  <si>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</si>
  <si>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</si>
  <si>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</si>
  <si>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</si>
  <si>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</si>
  <si>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</si>
  <si>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</si>
  <si>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</si>
  <si>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</si>
  <si>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</si>
  <si>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</si>
  <si>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</si>
  <si>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</si>
  <si>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</si>
  <si>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</si>
  <si>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</si>
  <si>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</si>
  <si>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</si>
  <si>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</si>
  <si>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</si>
  <si>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</si>
  <si>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</si>
  <si>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</si>
  <si>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</si>
  <si>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</si>
  <si>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</si>
  <si>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</si>
  <si>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</si>
  <si>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</si>
  <si>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</si>
  <si>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</si>
  <si>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</si>
  <si>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</si>
  <si>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</si>
  <si>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</si>
  <si>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</si>
  <si>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</si>
  <si>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</si>
  <si>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</si>
  <si>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</si>
  <si>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</si>
  <si>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</si>
  <si>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</si>
  <si>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</si>
  <si>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</si>
  <si>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</si>
  <si>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</si>
  <si>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</si>
  <si>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</si>
  <si>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</si>
  <si>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</si>
  <si>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</si>
  <si>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</si>
  <si>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</si>
  <si>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</si>
  <si>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</si>
  <si>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</si>
  <si>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</si>
  <si>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</si>
  <si>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</si>
  <si>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</si>
  <si>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</si>
  <si>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</si>
  <si>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</si>
  <si>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</si>
  <si>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</si>
  <si>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</si>
  <si>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</si>
  <si>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</si>
  <si>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</si>
  <si>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</si>
  <si>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</si>
  <si>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</si>
  <si>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</si>
  <si>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</si>
  <si>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</si>
  <si>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</si>
  <si>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</si>
  <si>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</si>
  <si>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</si>
  <si>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</si>
  <si>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</si>
  <si>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</si>
  <si>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</si>
  <si>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</si>
  <si>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</si>
  <si>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</si>
  <si>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</si>
  <si>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</si>
  <si>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</si>
  <si>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</si>
  <si>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</si>
  <si>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</si>
  <si>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</si>
  <si>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</si>
  <si>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</si>
  <si>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</si>
  <si>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</si>
  <si>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</si>
  <si>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</si>
  <si>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</si>
  <si>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</si>
  <si>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</si>
  <si>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</si>
  <si>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</si>
  <si>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</si>
  <si>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</si>
  <si>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</si>
  <si>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</si>
  <si>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</si>
  <si>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</si>
  <si>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</si>
  <si>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</si>
  <si>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</si>
  <si>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</si>
  <si>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</si>
  <si>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</si>
  <si>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</si>
  <si>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</si>
  <si>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</si>
  <si>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</si>
  <si>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</si>
  <si>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</si>
  <si>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</si>
  <si>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</si>
  <si>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</si>
  <si>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</si>
  <si>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</si>
  <si>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</si>
  <si>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</si>
  <si>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</si>
  <si>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</si>
  <si>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</si>
  <si>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</si>
  <si>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</si>
  <si>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</si>
  <si>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</si>
  <si>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</si>
  <si>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</si>
  <si>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</si>
  <si>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</si>
  <si>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</si>
  <si>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</si>
  <si>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</si>
  <si>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</si>
  <si>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</si>
  <si>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</si>
  <si>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</si>
  <si>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</si>
  <si>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</si>
  <si>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</si>
  <si>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</si>
  <si>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</si>
  <si>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</si>
  <si>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</si>
  <si>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</si>
  <si>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</si>
  <si>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</si>
  <si>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</si>
  <si>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</si>
  <si>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</si>
  <si>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</si>
  <si>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</si>
  <si>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</si>
  <si>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</si>
  <si>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</si>
  <si>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</si>
  <si>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</si>
  <si>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</si>
  <si>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</si>
  <si>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</si>
  <si>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</si>
  <si>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</si>
  <si>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</si>
  <si>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</si>
  <si>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</si>
  <si>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</si>
  <si>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</si>
  <si>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</si>
  <si>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</si>
  <si>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</si>
  <si>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</si>
  <si>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</si>
  <si>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</si>
  <si>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</si>
  <si>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</si>
  <si>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</si>
  <si>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</si>
  <si>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</si>
  <si>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</si>
  <si>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</si>
  <si>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</si>
  <si>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</si>
  <si>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</si>
  <si>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</si>
  <si>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</si>
  <si>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</si>
  <si>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</si>
  <si>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</si>
  <si>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</si>
  <si>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</si>
  <si>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</si>
  <si>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</si>
  <si>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</si>
  <si>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</si>
  <si>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</si>
  <si>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</si>
  <si>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</si>
  <si>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</si>
  <si>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</si>
  <si>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</si>
  <si>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</si>
  <si>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</si>
  <si>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</si>
  <si>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</si>
  <si>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</si>
  <si>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</si>
  <si>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</si>
  <si>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</si>
  <si>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</si>
  <si>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</si>
  <si>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</si>
  <si>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</si>
  <si>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</si>
  <si>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</si>
  <si>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</si>
  <si>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</si>
  <si>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</si>
  <si>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</si>
  <si>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</si>
  <si>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</si>
  <si>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</si>
  <si>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</si>
  <si>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</si>
  <si>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</si>
  <si>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</si>
  <si>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</si>
  <si>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</si>
  <si>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</si>
  <si>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</si>
  <si>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</si>
  <si>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</si>
  <si>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</si>
  <si>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</si>
  <si>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</si>
  <si>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</si>
  <si>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</si>
  <si>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</si>
  <si>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</si>
  <si>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</si>
  <si>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</si>
  <si>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</si>
  <si>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</si>
  <si>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</si>
  <si>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</si>
  <si>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</si>
  <si>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</si>
  <si>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</si>
  <si>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</si>
  <si>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</si>
  <si>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</si>
  <si>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</si>
  <si>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</si>
  <si>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</si>
  <si>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</si>
  <si>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</si>
  <si>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</si>
  <si>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</si>
  <si>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</si>
  <si>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</si>
  <si>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</si>
  <si>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</si>
  <si>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</si>
  <si>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</si>
  <si>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</si>
  <si>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</si>
  <si>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</si>
  <si>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</si>
  <si>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</si>
  <si>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</si>
  <si>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</si>
  <si>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</si>
  <si>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</si>
  <si>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</si>
  <si>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</si>
  <si>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</si>
  <si>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</si>
  <si>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</si>
  <si>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</si>
  <si>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</si>
  <si>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</si>
  <si>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</si>
  <si>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</si>
  <si>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</si>
  <si>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</si>
  <si>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</si>
  <si>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</si>
  <si>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</si>
  <si>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</si>
  <si>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</si>
  <si>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</si>
  <si>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</si>
  <si>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</si>
  <si>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</si>
  <si>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</si>
  <si>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</si>
  <si>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</si>
  <si>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</si>
  <si>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</si>
  <si>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</si>
  <si>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</si>
  <si>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</si>
  <si>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</si>
  <si>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</si>
  <si>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</si>
  <si>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</si>
  <si>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</si>
  <si>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</si>
  <si>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</si>
  <si>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</si>
  <si>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</si>
  <si>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</si>
  <si>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</si>
  <si>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</si>
  <si>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</si>
  <si>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</si>
  <si>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</si>
  <si>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</si>
  <si>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</si>
  <si>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</si>
  <si>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</si>
  <si>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</si>
  <si>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</si>
  <si>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</si>
  <si>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</si>
  <si>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</si>
  <si>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</si>
  <si>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</si>
  <si>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</si>
  <si>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</si>
  <si>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</si>
  <si>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</si>
  <si>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</si>
  <si>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</si>
  <si>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</si>
  <si>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</si>
  <si>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</si>
  <si>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</si>
  <si>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</si>
  <si>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</si>
  <si>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</si>
  <si>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</si>
  <si>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</si>
  <si>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</si>
  <si>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</si>
  <si>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</si>
  <si>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</si>
  <si>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</si>
  <si>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</si>
  <si>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</si>
  <si>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</si>
  <si>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</si>
  <si>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</si>
  <si>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</si>
  <si>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</si>
  <si>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NO PCM</t>
  </si>
  <si>
    <t>Sceco cut in area  /EM team on the way need 20 Min</t>
  </si>
  <si>
    <t>PCM-20251115-00001344</t>
  </si>
  <si>
    <t>jed0581</t>
  </si>
  <si>
    <t xml:space="preserve">located in Prince Sultan bin abdulaziz Palace need to arrange special permission </t>
  </si>
  <si>
    <t>PCM-20251115-00001417</t>
  </si>
  <si>
    <t>EM team on the way need 50 Min</t>
  </si>
  <si>
    <t>PCM-20251115-00001434</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</si>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</sst>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6" totalsRowShown="0" headerRowDxfId="15" dataDxfId="14" headerRowBorderDxfId="12" tableBorderDxfId="13">
  <autoFilter ref="A1:L1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313.58943692129833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0.15881192129745614</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0.10359201388928341</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45976.537862847224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45976.537862847224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45976.537862847224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45976.537862847224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45976.537862847224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45976.537862847224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45976.537862847224</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45976.537862847224</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45976.537862847224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45976.537862847224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45976.537862847224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45976.537862847224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45976.537862847224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45976.537862847224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45976.537862847224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45976.537862847224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45976.537862847224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45976.537862847224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45976.537862847224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45976.537862847224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45976.537862847224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45976.537862847224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45976.537862847224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45976.537862847224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45976.537862847224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45976.537862847224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45976.537862847224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45976.537862847224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45976.537862847224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45976.537862847224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45976.537862847224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45976.537862847224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45976.537862847224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45976.537862847224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45976.537862847224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45976.537862847224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45976.537862847224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45976.537862847224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45976.537862847224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45976.537862847224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45976.537862847224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45976.537862847224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45976.537862847224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45976.537862847224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45976.537862847224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45976.537862847224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45976.537862847224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45976.537862847224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45976.537862847224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45976.537862847224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45976.537862847224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45976.537862847224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45976.537862847224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45976.537862847224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45976.537862847224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45976.537862847224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45976.537862847224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45976.537862847224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45976.537862847224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45976.537862847224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45976.537862847224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45976.537862847224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45976.537862847224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45976.537862847224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45976.537862847224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45976.537862847224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45976.537862847224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45976.537862847224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45976.537862847224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45976.537862847224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45976.537862847224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45976.537862847224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45976.537862847224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45976.537862847224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45976.537862847224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45976.537862847224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45976.537862847224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45976.537862847224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45976.537862847224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45976.537862847224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45976.537862847224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45976.537862847224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45976.537862847224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45976.537862847224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45976.537862847224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45976.537862847224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45976.537862847224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45976.537862847224</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11EF6245-3404-477B-9D5B-59B37E75866A}"/>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151.538024884263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0.10152025463321479</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8"/>
      <c r="E5" s="103"/>
      <c r="F5" s="104"/>
      <c r="G5" s="105">
        <f ca="1">IFERROR(NOW()-F5,"-")</f>
        <v>45976.537862847224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45976.537862847224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45976.537862847224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45976.537862847224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45976.537862847224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45976.537862847224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45976.537862847224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45976.537862847224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45976.537862847224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45976.537862847224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45976.537862847224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45976.537862847224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45976.537862847224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45976.537862847224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45976.537862847224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45976.537862847224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45976.537862847224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45976.537862847224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45976.537862847224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45976.537862847224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45976.537862847224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45976.537862847224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45976.537862847224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45976.537862847224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45976.537862847224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45976.537862847224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45976.537862847224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45976.537862847224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45976.537862847224</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45976.537862847224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45976.537862847224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45976.537862847224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45976.537862847224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45976.537862847224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45976.537862847224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45976.537862847224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45976.537862847224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45976.537862847224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45976.537862847224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45976.537862847224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45976.537862847224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45976.537862847224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45976.537862847224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45976.537862847224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45976.537862847224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45976.537862847224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45976.537862847224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45976.537862847224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45976.537862847224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45976.537862847224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45976.537862847224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45976.537862847224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45976.537862847224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45976.537862847224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45976.537862847224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45976.537862847224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45976.537862847224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45976.537862847224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45976.537862847224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45976.537862847224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45976.537862847224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45976.537862847224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45976.537862847224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45976.537862847224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45976.537862847224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45976.537862847224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45976.537862847224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45976.537862847224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45976.537862847224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45976.537862847224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45976.537862847224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45976.537862847224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45976.537862847224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45976.537862847224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45976.537862847224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45976.537862847224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45976.537862847224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45976.537862847224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45976.537862847224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45976.537862847224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45976.537862847224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45976.537862847224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45976.537862847224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45976.537862847224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45976.537862847224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45976.537862847224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45976.537862847224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45976.537862847224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45976.537862847224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45976.537862847224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45976.537862847224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45976.537862847224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45976.537862847224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45976.537862847224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45976.537862847224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45976.537862847224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45976.537862847224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45976.537862847224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45976.537862847224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45976.537862847224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45976.537862847224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45976.537862847224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45976.537862847224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45976.537862847224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45976.537862847224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45976.537862847224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45976.537862847224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45976.537862847224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45976.537862847224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45976.537862847224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45976.537862847224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45976.537862847224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45976.537862847224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45976.537862847224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45976.537862847224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45976.537862847224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45976.537862847224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45976.537862847224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45976.537862847224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45976.537862847224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45976.537862847224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45976.537862847224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45976.537862847224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45976.537862847224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45976.537862847224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45976.537862847224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45976.537862847224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45976.537862847224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45976.537862847224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45976.537862847224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45976.537862847224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45976.537862847224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45976.537862847224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45976.537862847224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45976.537862847224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45976.537862847224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45976.537862847224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45976.537862847224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45976.537862847224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45976.537862847224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45976.537862847224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45976.537862847224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45976.537862847224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45976.537862847224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45976.537862847224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45976.537862847224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45976.537862847224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45976.537862847224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45976.537862847224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45976.537862847224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45976.537862847224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45976.537862847224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45976.537862847224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45976.537862847224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45976.537862847224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45976.537862847224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45976.537862847224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45976.537862847224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45976.537862847224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45976.537862847224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45976.537862847224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45976.537862847224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45976.537862847224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45976.537862847224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45976.537862847224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45976.537862847224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45976.537862847224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45976.537862847224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45976.537862847224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45976.537862847224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45976.537862847224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45976.537862847224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45976.537862847224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45976.537862847224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45976.537862847224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45976.537862847224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45976.537862847224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45976.537862847224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45976.537862847224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45976.537862847224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45976.537862847224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45976.537862847224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45976.537862847224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45976.537862847224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45976.537862847224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45976.537862847224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45976.537862847224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45976.537862847224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45976.537862847224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45976.537862847224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45976.537862847224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45976.537862847224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45976.537862847224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45976.537862847224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45976.537862847224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45976.537862847224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45976.537862847224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45976.537862847224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45976.537862847224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45976.537862847224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45976.537862847224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45976.537862847224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45976.537862847224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45976.537862847224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45976.537862847224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45976.537862847224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45976.537862847224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45976.537862847224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45976.537862847224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45976.537862847224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45976.537862847224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45976.537862847224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45976.537862847224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45976.537862847224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45976.537862847224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45976.537862847224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45976.537862847224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45976.537862847224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45976.537862847224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45976.537862847224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45976.537862847224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45976.537862847224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45976.537862847224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45976.537862847224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45976.537862847224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45976.537862847224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45976.537862847224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45976.537862847224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45976.537862847224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45976.537862847224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45976.537862847224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45976.537862847224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45976.537862847224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45976.537862847224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45976.537862847224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45976.537862847224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45976.537862847224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45976.537862847224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45976.537862847224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45976.537862847224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45976.537862847224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45976.537862847224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45976.537862847224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45976.537862847224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45976.537862847224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45976.537862847224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45976.537862847224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45976.537862847224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45976.537862847224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45976.537862847224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45976.537862847224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45976.537862847224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45976.537862847224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45976.537862847224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45976.537862847224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45976.537862847224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45976.537862847224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45976.537862847224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45976.537862847224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45976.537862847224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45976.537862847224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45976.537862847224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45976.537862847224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45976.537862847224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45976.537862847224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45976.537862847224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45976.537862847224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45976.537862847224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45976.537862847224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45976.537862847224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45976.537862847224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45976.537862847224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45976.537862847224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45976.537862847224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45976.537862847224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45976.537862847224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45976.537862847224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45976.537862847224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45976.537862847224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45976.537862847224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45976.537862847224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45976.537862847224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45976.537862847224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45976.537862847224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45976.537862847224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45976.537862847224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45976.537862847224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45976.537862847224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45976.537862847224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45976.537862847224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45976.537862847224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45976.537862847224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45976.537862847224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45976.537862847224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45976.537862847224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45976.537862847224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45976.537862847224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45976.537862847224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45976.537862847224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45976.537862847224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45976.537862847224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45976.537862847224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45976.537862847224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45976.537862847224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45976.537862847224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45976.537862847224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45976.537862847224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45976.537862847224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45976.537862847224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45976.537862847224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45976.537862847224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45976.537862847224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45976.537862847224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45976.537862847224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45976.537862847224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45976.537862847224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45976.537862847224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45976.537862847224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45976.537862847224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45976.537862847224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45976.537862847224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45976.537862847224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45976.537862847224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45976.537862847224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45976.537862847224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45976.537862847224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45976.537862847224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45976.537862847224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45976.537862847224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45976.537862847224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45976.537862847224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45976.537862847224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45976.537862847224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45976.537862847224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45976.537862847224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45976.537862847224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45976.537862847224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45976.537862847224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45976.537862847224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45976.537862847224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45976.537862847224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45976.537862847224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45976.537862847224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45976.537862847224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45976.537862847224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45976.537862847224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45976.537862847224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45976.537862847224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45976.537862847224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45976.537862847224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45976.537862847224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45976.537862847224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45976.537862847224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45976.537862847224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45976.537862847224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45976.537862847224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45976.537862847224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45976.537862847224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45976.537862847224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45976.537862847224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45976.537862847224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45976.537862847224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45976.537862847224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45976.537862847224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45976.537862847224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45976.537862847224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45976.537862847224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45976.537862847224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45976.537862847224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45976.537862847224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45976.537862847224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45976.537862847224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45976.537862847224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45976.537862847224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45976.537862847224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45976.537862847224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45976.537862847224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45976.537862847224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45976.537862847224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45976.537862847224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45976.537862847224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45976.537862847224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45976.537862847224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45976.537862847224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45976.537862847224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45976.537862847224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45976.537862847224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45976.537862847224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45976.537862847224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45976.537862847224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45976.537862847224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45976.537862847224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45976.537862847224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45976.537862847224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45976.537862847224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45976.537862847224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45976.537862847224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45976.537862847224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45976.537862847224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45976.537862847224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45976.537862847224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45976.537862847224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45976.537862847224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45976.537862847224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45976.537862847224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45976.537862847224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45976.537862847224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45976.537862847224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45976.537862847224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45976.537862847224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45976.537862847224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45976.537862847224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45976.537862847224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45976.537862847224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45976.537862847224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45976.537862847224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45976.537862847224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45976.537862847224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45976.537862847224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45976.537862847224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45976.537862847224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45976.537862847224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45976.537862847224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45976.537862847224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45976.537862847224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45976.537862847224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45976.537862847224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45976.537862847224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45976.537862847224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45976.537862847224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45976.537862847224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45976.537862847224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45976.537862847224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45976.537862847224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45976.537862847224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45976.537862847224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45976.537862847224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45976.537862847224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45976.537862847224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45976.537862847224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45976.537862847224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45976.537862847224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45976.537862847224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45976.537862847224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45976.537862847224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45976.537862847224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45976.537862847224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45976.537862847224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45976.537862847224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45976.537862847224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45976.537862847224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45976.537862847224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45976.537862847224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45976.537862847224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45976.537862847224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45976.537862847224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45976.537862847224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45976.537862847224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45976.537862847224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45976.537862847224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45976.537862847224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45976.537862847224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45976.537862847224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45976.537862847224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45976.537862847224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45976.537862847224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45976.537862847224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45976.537862847224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45976.537862847224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45976.537862847224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45976.537862847224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45976.537862847224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45976.537862847224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45976.537862847224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45976.537862847224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45976.537862847224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45976.537862847224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45976.537862847224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45976.537862847224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45976.537862847224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45976.537862847224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45976.537862847224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45976.537862847224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45976.537862847224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45976.537862847224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45976.537862847224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45976.537862847224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45976.537862847224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45976.537862847224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45976.537862847224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45976.537862847224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45976.537862847224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45976.537862847224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45976.537862847224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45976.537862847224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45976.537862847224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45976.537862847224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45976.537862847224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45976.537862847224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45976.537862847224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45976.537862847224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45976.537862847224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45976.537862847224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45976.537862847224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45976.537862847224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45976.537862847224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45976.537862847224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45976.537862847224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45976.537862847224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45976.537862847224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45976.537862847224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45976.537862847224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45976.537862847224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45976.537862847224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45976.537862847224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45976.537862847224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45976.537862847224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45976.537862847224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45976.537862847224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45976.537862847224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45976.537862847224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45976.537862847224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45976.537862847224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45976.537862847224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45976.537862847224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45976.537862847224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45976.537862847224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45976.537862847224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45976.537862847224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45976.537862847224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45976.537862847224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45976.537862847224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45976.537862847224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45976.537862847224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45976.537862847224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45976.537862847224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45976.537862847224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45976.537862847224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45976.537862847224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45976.537862847224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45976.537862847224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45976.537862847224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45976.537862847224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45976.537862847224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45976.537862847224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45976.537862847224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45976.537862847224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45976.537862847224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45976.537862847224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45976.537862847224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45976.537862847224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45976.537862847224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45976.537862847224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45976.537862847224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45976.537862847224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45976.537862847224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45976.537862847224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45976.537862847224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45976.537862847224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45976.537862847224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45976.537862847224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45976.537862847224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45976.537862847224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45976.537862847224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45976.537862847224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45976.537862847224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45976.537862847224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45976.537862847224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45976.537862847224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45976.537862847224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45976.537862847224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45976.537862847224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45976.537862847224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45976.537862847224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45976.537862847224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45976.537862847224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45976.537862847224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45976.537862847224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45976.537862847224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45976.537862847224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45976.537862847224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45976.537862847224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45976.537862847224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45976.537862847224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45976.537862847224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45976.537862847224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45976.537862847224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45976.537862847224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45976.537862847224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45976.537862847224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45976.537862847224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45976.537862847224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45976.537862847224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45976.537862847224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45976.537862847224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45976.537862847224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45976.537862847224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45976.537862847224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45976.537862847224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45976.537862847224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45976.537862847224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45976.537862847224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45976.537862847224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45976.537862847224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45976.537862847224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45976.537862847224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45976.537862847224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45976.537862847224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45976.537862847224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45976.537862847224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45976.537862847224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45976.537862847224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45976.537862847224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45976.537862847224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45976.537862847224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45976.537862847224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45976.537862847224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45976.537862847224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45976.537862847224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45976.537862847224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45976.537862847224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45976.537862847224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45976.537862847224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45976.537862847224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45976.537862847224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45976.537862847224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45976.537862847224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45976.537862847224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45976.537862847224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45976.537862847224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45976.537862847224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45976.537862847224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45976.537862847224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45976.537862847224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45976.537862847224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45976.537862847224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45976.537862847224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45976.537862847224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45976.537862847224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45976.537862847224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45976.537862847224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45976.537862847224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45976.537862847224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45976.537862847224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45976.537862847224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45976.537862847224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45976.537862847224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45976.537862847224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45976.537862847224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45976.537862847224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45976.537862847224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45976.537862847224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45976.537862847224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45976.537862847224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45976.537862847224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45976.537862847224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45976.537862847224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45976.537862847224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45976.537862847224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45976.537862847224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45976.537862847224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45976.537862847224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45976.537862847224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45976.537862847224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45976.537862847224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45976.537862847224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45976.537862847224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45976.537862847224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45976.537862847224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45976.537862847224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45976.537862847224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45976.537862847224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45976.537862847224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45976.537862847224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45976.537862847224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45976.537862847224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45976.537862847224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45976.537862847224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45976.537862847224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45976.537862847224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45976.537862847224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45976.537862847224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45976.537862847224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45976.537862847224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45976.537862847224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45976.537862847224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45976.537862847224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45976.537862847224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45976.537862847224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45976.537862847224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45976.537862847224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45976.537862847224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45976.537862847224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45976.537862847224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45976.537862847224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45976.537862847224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45976.537862847224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45976.537862847224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45976.537862847224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45976.537862847224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45976.537862847224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45976.537862847224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45976.537862847224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45976.537862847224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45976.537862847224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45976.537862847224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45976.537862847224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45976.537862847224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45976.537862847224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45976.537862847224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45976.537862847224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45976.537862847224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45976.537862847224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45976.537862847224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45976.537862847224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45976.537862847224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45976.537862847224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45976.537862847224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45976.537862847224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45976.537862847224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45976.537862847224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45976.537862847224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45976.537862847224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45976.537862847224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45976.537862847224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45976.537862847224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45976.537862847224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45976.537862847224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45976.537862847224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45976.537862847224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45976.537862847224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45976.537862847224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45976.537862847224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45976.537862847224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45976.537862847224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45976.537862847224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45976.537862847224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45976.537862847224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45976.537862847224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45976.537862847224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45976.537862847224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45976.537862847224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45976.537862847224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45976.537862847224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45976.537862847224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45976.537862847224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45976.537862847224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45976.537862847224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45976.537862847224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45976.537862847224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45976.537862847224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45976.537862847224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45976.537862847224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45976.537862847224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45976.537862847224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45976.537862847224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45976.537862847224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45976.537862847224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45976.537862847224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45976.537862847224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45976.537862847224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45976.537862847224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45976.537862847224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45976.537862847224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45976.537862847224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45976.537862847224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45976.537862847224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45976.537862847224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45976.537862847224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45976.537862847224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45976.537862847224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45976.537862847224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45976.537862847224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45976.537862847224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45976.537862847224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45976.537862847224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45976.537862847224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45976.537862847224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45976.537862847224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45976.537862847224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45976.537862847224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45976.537862847224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45976.537862847224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45976.537862847224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45976.537862847224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45976.537862847224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45976.537862847224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45976.537862847224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45976.537862847224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45976.537862847224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45976.537862847224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45976.537862847224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45976.537862847224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45976.537862847224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45976.537862847224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45976.537862847224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45976.537862847224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45976.537862847224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45976.537862847224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45976.537862847224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45976.537862847224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45976.537862847224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45976.537862847224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45976.537862847224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45976.537862847224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45976.537862847224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45976.537862847224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45976.537862847224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45976.537862847224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45976.537862847224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45976.537862847224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45976.537862847224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45976.537862847224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45976.537862847224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45976.537862847224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45976.537862847224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45976.537862847224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45976.537862847224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45976.537862847224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45976.537862847224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45976.537862847224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45976.537862847224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45976.537862847224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45976.537862847224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45976.537862847224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45976.537862847224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45976.537862847224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45976.537862847224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45976.537862847224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45976.537862847224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45976.537862847224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45976.537862847224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45976.537862847224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45976.537862847224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45976.537862847224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45976.537862847224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45976.537862847224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45976.537862847224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45976.537862847224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45976.537862847224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45976.537862847224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45976.537862847224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45976.537862847224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45976.537862847224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45976.537862847224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45976.537862847224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45976.537862847224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45976.537862847224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45976.537862847224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45976.537862847224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45976.537862847224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45976.537862847224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45976.537862847224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45976.537862847224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45976.537862847224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45976.537862847224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45976.537862847224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45976.537862847224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45976.537862847224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45976.537862847224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45976.537862847224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45976.537862847224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45976.537862847224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45976.537862962963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45976.537862962963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45976.537862962963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45976.537862962963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45976.537862962963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45976.537862962963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45976.537862962963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45976.537862962963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45976.537862962963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45976.537862962963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45976.537862962963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45976.537862962963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45976.537862962963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45976.537862962963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45976.537862962963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45976.537862962963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45976.537862962963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45976.537862962963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45976.537862962963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45976.537862962963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45976.537862962963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45976.537862962963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45976.537862962963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45976.537862962963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45976.537862962963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45976.537862962963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45976.537862962963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45976.537862962963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45976.537862962963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45976.537862962963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45976.537862962963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45976.537862962963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45976.537862962963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45976.537862962963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45976.537862962963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45976.537862962963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45976.537862962963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45976.537862962963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45976.537862962963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45976.537862962963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45976.537862962963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45976.537862962963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45976.537862962963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45976.537862962963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45976.537862962963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45976.537862962963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45976.537862962963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45976.537862962963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45976.537862962963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45976.537862962963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45976.537862962963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45976.537862962963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45976.537862962963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45976.537862962963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45976.537862962963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45976.537862962963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45976.537862962963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45976.537862962963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45976.537862962963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45976.537862962963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45976.537862962963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45976.537862962963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45976.537862962963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45976.537862962963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45976.537862962963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45976.537862962963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45976.537862962963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45976.537862962963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45976.537862962963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45976.537862962963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45976.537862962963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45976.537862962963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45976.537862962963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45976.537862962963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45976.537862962963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45976.537862962963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45976.537862962963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45976.537862962963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45976.537862962963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45976.537862962963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45976.537862962963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45976.537862962963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45976.537862962963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45976.537862962963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45976.537862962963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45976.537862962963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45976.537862962963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45976.537862962963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45976.537862962963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45976.537862962963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45976.537862962963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45976.537862962963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45976.537862962963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45976.537862962963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45976.537862962963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45976.537862962963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45976.537862962963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45976.537862962963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45976.537862962963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45976.537862962963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45976.537862962963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45976.537862962963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45976.537862962963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45976.537862962963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45976.537862962963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45976.537862962963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45976.537862962963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45976.537862962963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45976.537862962963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45976.537862962963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45976.537862962963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45976.537862962963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45976.537862962963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45976.537862962963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45976.537862962963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45976.537862962963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45976.537862962963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45976.537862962963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45976.537862962963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45976.537862962963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45976.537862962963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45976.537862962963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45976.537862962963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45976.537862962963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45976.537862962963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45976.537862962963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45976.537862962963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45976.537862962963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45976.537862962963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45976.537862962963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45976.537862962963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45976.537862962963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45976.537862962963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45976.537862962963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45976.537862962963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45976.537862962963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45976.537862962963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45976.537862962963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45976.537862962963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45976.537862962963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45976.537862962963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45976.537862962963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45976.537862962963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45976.537862962963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45976.537862962963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45976.537862962963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45976.537862962963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45976.537862962963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45976.537862962963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45976.537862962963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45976.537862962963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45976.537862962963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45976.537862962963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45976.537862962963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45976.537862962963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45976.537862962963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45976.537862962963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45976.537862962963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45976.537862962963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45976.537862962963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45976.537862962963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273.05714525462827</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30205</v>
      </c>
      <c r="E3" s="95" t="s">
        <v>39021</v>
      </c>
      <c r="F3" s="96"/>
      <c r="G3" s="97">
        <f ca="1">IFERROR(NOW()-F3,"")</f>
        <v>45976.537862847224</v>
      </c>
      <c r="H3" s="96">
        <v>45976.372384259259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45976.452013888891</v>
      </c>
      <c r="G4" s="97">
        <f ca="1">IFERROR(NOW()-F4,"")</f>
        <v>8.5848958333372138E-2</v>
      </c>
      <c r="H4" s="96">
        <v>45976.444687499999</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3</v>
      </c>
      <c r="D5" s="92" t="s">
        <v>29169</v>
      </c>
      <c r="E5" s="95" t="s">
        <v>39104</v>
      </c>
      <c r="F5" s="96">
        <v>45976.480543981481</v>
      </c>
      <c r="G5" s="97">
        <f ca="1">IFERROR(NOW()-F5,"")</f>
        <v>5.7318865743582137E-2</v>
      </c>
      <c r="H5" s="96">
        <v>45976.46675925926</v>
      </c>
      <c r="I5" s="135" t="str">
        <f>IFERROR(VLOOKUP(D5,DB!A:F,6,0),"")</f>
        <v>Generator-SG</v>
      </c>
      <c r="J5" s="135" t="str">
        <f>IFERROR(VLOOKUP(D5,DB!A:G,7,0),"")</f>
        <v>Vandalized</v>
      </c>
      <c r="K5" s="98" t="s">
        <v>39120</v>
      </c>
      <c r="L5" s="92" t="str">
        <f>IFERROR(VLOOKUP(D5,DB!A:I,9,0),"")</f>
        <v>Latis</v>
      </c>
    </row>
    <row r="6" spans="1:16" ht="15" customHeight="1">
      <c r="A6" s="135" t="s">
        <v>39121</v>
      </c>
      <c r="B6" s="135" t="str">
        <f>IFERROR(VLOOKUP(D6,DB!A:K,11,0),"")</f>
        <v>R4</v>
      </c>
      <c r="C6" s="94">
        <v>1</v>
      </c>
      <c r="D6" s="92" t="s">
        <v>32392</v>
      </c>
      <c r="E6" s="95" t="s">
        <v>39021</v>
      </c>
      <c r="F6" s="96">
        <v>45976.484537037039</v>
      </c>
      <c r="G6" s="97">
        <f ca="1">IFERROR(NOW()-F6,"")</f>
        <v>5.3325810185924638E-2</v>
      </c>
      <c r="H6" s="96">
        <v>45976.478831018518</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45976.537862847224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45976.537862847224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45976.537862847224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45976.537862847224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45976.537862847224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45976.537862847224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45976.537862847224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45976.537862847224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45976.537862847224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45976.537862847224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45976.537862847224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45976.537862847224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45976.537862847224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45976.537862847224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45976.537862847224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45976.537862847224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45976.537862847224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45976.537862847224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45976.537862847224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45976.537862847224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45976.537862847224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45976.537862847224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45976.537862847224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45976.537862847224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45976.537862847224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45976.537862847224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45976.537862847224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45976.537862847224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45976.537862847224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45976.537862847224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45976.537862847224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45976.537862847224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45976.537862847224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45976.537862847224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45976.537862847224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45976.537862847224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45976.537862847224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45976.537862847224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45976.537862847224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45976.537862847224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45976.537862847224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45976.537862847224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45976.537862847224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45976.537862847224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45976.537862847224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45976.537862847224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45976.537862847224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45976.537862847224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45976.537862847224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45976.537862847224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45976.537862847224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45976.537862847224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45976.537862847224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45976.537862847224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45976.537862847224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45976.537862847224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45976.537862847224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45976.537862847224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45976.537862847224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45976.537862847224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45976.537862847224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45976.537862847224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45976.537862847224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45976.537862847224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45976.537862847224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45976.537862847224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45976.537862847224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45976.537862847224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45976.537862847224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45976.537862847224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45976.537862847224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45976.537862847224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45976.537862847224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45976.537862847224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45976.537862847224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45976.537862847224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45976.537862847224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45976.537862847224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45976.537862847224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45976.537862847224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45976.537862847224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45976.537862847224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45976.537862847224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45976.537862847224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45976.537862847224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45976.537862847224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45976.537862847224</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45976.537862847224</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5"/>
  <sheetViews>
    <sheetView tabSelected="1" workbookViewId="0">
      <selection activeCell="D14" sqref="D14"/>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84.705802662036149</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50.348985532407823</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 ca="1" si="1">IFERROR(NOW()-F4,"")</f>
        <v>27.876751736112055</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2</v>
      </c>
      <c r="D6" s="124" t="s">
        <v>33042</v>
      </c>
      <c r="E6" s="124" t="s">
        <v>39021</v>
      </c>
      <c r="F6" s="124"/>
      <c r="G6" s="126">
        <f t="shared" ref="G6:G48" ca="1" si="2">IFERROR(NOW()-F6,"")</f>
        <v>45976.537862847224</v>
      </c>
      <c r="H6" s="125">
        <v>45976.200335648151</v>
      </c>
      <c r="I6" s="124" t="str">
        <f>IFERROR(VLOOKUP(D6,DB!A:F,6,0),"")</f>
        <v>SCECO</v>
      </c>
      <c r="J6" s="124" t="str">
        <f>IFERROR(VLOOKUP(D6,DB!A:G,7,0),"")</f>
        <v>Dead</v>
      </c>
      <c r="K6" s="124" t="s">
        <v>39132</v>
      </c>
      <c r="L6" s="124" t="str">
        <f>IFERROR(VLOOKUP(D6,DB!A:I,9,0),"")</f>
        <v>Latis</v>
      </c>
    </row>
    <row r="7" spans="1:13">
      <c r="A7" s="124" t="s">
        <v>39133</v>
      </c>
      <c r="B7" s="124" t="str">
        <f>IFERROR(VLOOKUP(D7,DB!A:K,11,0),"")</f>
        <v>R5</v>
      </c>
      <c r="C7" s="124"/>
      <c r="D7" s="124" t="s">
        <v>33539</v>
      </c>
      <c r="E7" s="124" t="s">
        <v>39104</v>
      </c>
      <c r="F7" s="124"/>
      <c r="G7" s="126">
        <f t="shared" ca="1" si="2"/>
        <v>45976.537862847224</v>
      </c>
      <c r="H7" s="125">
        <v>45976.204270833332</v>
      </c>
      <c r="I7" s="124" t="str">
        <f>IFERROR(VLOOKUP(D7,DB!A:F,6,0),"")</f>
        <v>SCECO</v>
      </c>
      <c r="J7" s="124" t="str">
        <f>IFERROR(VLOOKUP(D7,DB!A:G,7,0),"")</f>
        <v>No BB Design</v>
      </c>
      <c r="K7" s="124" t="s">
        <v>39134</v>
      </c>
      <c r="L7" s="124" t="str">
        <f>IFERROR(VLOOKUP(D7,DB!A:I,9,0),"")</f>
        <v>Latis</v>
      </c>
    </row>
    <row r="8" spans="1:13">
      <c r="A8" s="124"/>
      <c r="B8" s="124" t="str">
        <f>IFERROR(VLOOKUP(D8,DB!A:K,11,0),"")</f>
        <v/>
      </c>
      <c r="C8" s="124"/>
      <c r="D8" s="124"/>
      <c r="E8" s="124"/>
      <c r="F8" s="124"/>
      <c r="G8" s="126">
        <f t="shared" ca="1" si="2"/>
        <v>45976.537862847224</v>
      </c>
      <c r="H8" s="125"/>
      <c r="I8" s="124" t="str">
        <f>IFERROR(VLOOKUP(D8,DB!A:F,6,0),"")</f>
        <v/>
      </c>
      <c r="J8" s="124" t="str">
        <f>IFERROR(VLOOKUP(D8,DB!A:G,7,0),"")</f>
        <v/>
      </c>
      <c r="K8" s="124"/>
      <c r="L8" s="124" t="str">
        <f>IFERROR(VLOOKUP(D8,DB!A:I,9,0),"")</f>
        <v/>
      </c>
    </row>
    <row r="9" spans="1:13">
      <c r="A9" s="124"/>
      <c r="B9" s="124" t="str">
        <f>IFERROR(VLOOKUP(D9,DB!A:K,11,0),"")</f>
        <v>R4</v>
      </c>
      <c r="C9" s="124"/>
      <c r="D9" s="156" t="s">
        <v>31794</v>
      </c>
      <c r="E9" s="124"/>
      <c r="F9" s="124"/>
      <c r="G9" s="126">
        <f t="shared" ca="1" si="2"/>
        <v>45976.537862847224</v>
      </c>
      <c r="H9" s="125"/>
      <c r="I9" s="124" t="str">
        <f>IFERROR(VLOOKUP(D9,DB!A:F,6,0),"")</f>
        <v>Generator-SG</v>
      </c>
      <c r="J9" s="124" t="str">
        <f>IFERROR(VLOOKUP(D9,DB!A:G,7,0),"")</f>
        <v>Dead</v>
      </c>
      <c r="K9" s="124"/>
      <c r="L9" s="124" t="str">
        <f>IFERROR(VLOOKUP(D9,DB!A:I,9,0),"")</f>
        <v>Latis</v>
      </c>
    </row>
    <row r="10" spans="1:13">
      <c r="A10" s="124"/>
      <c r="B10" s="124" t="str">
        <f>IFERROR(VLOOKUP(D10,DB!A:K,11,0),"")</f>
        <v/>
      </c>
      <c r="C10" s="124"/>
      <c r="D10" s="124"/>
      <c r="E10" s="124"/>
      <c r="F10" s="124"/>
      <c r="G10" s="126">
        <f t="shared" ca="1" si="2"/>
        <v>45976.537862847224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45976.537862847224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45976.537862847224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45976.537862847224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45976.537862847224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45976.537862847224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45976.537862847224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45976.537862847224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45976.537862847224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45976.537862847224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45976.537862847224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45976.537862847224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45976.537862847224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45976.537862847224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45976.537862847224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45976.537862847224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45976.537862847224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45976.537862847224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45976.537862847224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45976.537862847224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45976.537862847224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45976.537862847224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45976.537862847224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45976.537862847224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45976.537862847224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45976.537862847224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45976.537862847224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45976.537862847224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45976.537862847224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45976.537862847224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45976.537862847224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45976.537862847224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45976.537862847224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45976.537862847224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45976.537862847224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45976.537862847224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45976.537862847224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45976.537862847224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45976.537862847224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ref="G49:G112" ca="1" si="3">IFERROR(NOW()-F49,"")</f>
        <v>45976.537862847224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45976.537862847224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45976.537862847224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45976.537862847224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45976.537862847224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45976.537862847224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45976.537862847224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45976.537862847224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45976.537862847224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45976.537862847224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45976.537862847224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45976.537862847224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45976.537862847224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45976.537862847224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45976.537862847224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45976.537862847224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45976.537862847224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45976.537862847224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45976.537862847224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45976.537862847224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45976.537862847224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45976.537862847224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45976.537862847224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45976.537862847224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45976.537862847224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45976.537862847224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45976.537862847224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45976.537862847224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45976.537862847224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45976.537862847224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45976.537862847224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45976.537862847224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45976.537862847224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45976.537862847224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45976.537862847224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45976.537862847224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45976.537862847224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45976.537862847224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45976.537862847224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45976.537862847224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45976.537862847224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45976.537862847224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45976.537862847224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45976.537862847224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45976.537862847224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45976.537862847224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45976.537862847224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45976.537862847224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45976.537862847224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45976.537862847224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45976.537862847224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45976.537862847224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45976.537862847224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45976.537862847224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45976.537862847224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45976.537862847224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45976.537862847224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45976.537862847224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45976.537862847224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45976.537862847224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45976.537862847224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45976.537862847224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45976.537862847224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45976.537862847224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ref="G113:G176" ca="1" si="4">IFERROR(NOW()-F113,"")</f>
        <v>45976.537862847224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45976.537862847224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45976.537862847224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45976.537862847224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45976.537862847224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45976.537862847224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45976.537862847224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45976.537862847224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45976.537862847224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45976.537862847224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45976.537862847224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45976.537862847224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45976.537862847224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45976.537862847224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45976.537862847224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45976.537862847224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45976.537862847224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45976.537862847224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45976.537862847224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45976.537862847224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45976.537862847224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45976.537862847224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45976.537862847224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45976.537862847224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45976.537862847224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45976.537862847224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45976.537862847224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45976.537862847224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45976.537862847224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45976.537862847224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45976.537862847224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45976.537862847224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45976.537862847224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45976.537862847224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45976.537862847224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45976.537862847224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45976.537862847224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45976.537862847224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45976.537862847224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45976.537862847224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45976.537862847224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45976.537862847224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45976.537862847224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45976.537862847224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45976.537862847224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45976.537862847224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45976.537862847224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45976.537862847224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45976.537862847224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45976.537862847224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45976.537862847224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45976.537862847224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45976.537862847224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45976.537862847224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45976.537862847224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45976.537862847224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45976.537862847224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45976.537862847224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45976.537862847224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45976.537862847224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45976.537862847224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45976.537862847224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45976.537862847224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45976.537862847224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ref="G177:G240" ca="1" si="5">IFERROR(NOW()-F177,"")</f>
        <v>45976.537862847224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45976.537862847224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45976.537862847224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45976.537862847224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45976.537862847224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45976.537862847224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45976.537862847224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45976.537862847224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45976.537862847224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45976.537862847224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45976.537862847224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45976.537862847224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45976.537862847224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45976.537862847224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45976.537862847224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45976.537862847224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45976.537862847224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45976.537862847224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45976.537862847224</v>
      </c>
      <c r="H195" s="124"/>
      <c r="I195" s="124" t="str">
        <f>IFERROR(VLOOKUP(D195,DB!A:F,6,0),"")</f>
        <v/>
      </c>
      <c r="J195" s="124" t="str">
        <f>IFERROR(VLOOKUP(D195,DB!A:G,7,0),"")</f>
        <v/>
      </c>
      <c r="K195" s="124"/>
      <c r="L195" s="124" t="str">
        <f>IFERROR(VLOOKUP(D195,DB!A:I,9,0),"")</f>
        <v/>
      </c>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8" ca="1" si="0">IFERROR(NOW()-F2,"-")</f>
        <v>45976.537862847224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45976.537862847224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45976.537862847224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45976.537862847224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45976.537862847224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45976.537862847224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45976.537862847224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45976.537862847224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45976.537862847224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45976.537862847224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45976.537862847224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45976.537862847224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45976.537862847224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45976.537862847224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45976.537862847224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45976.537862847224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45976.537862847224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ref="G19:G82" ca="1" si="1">IFERROR(NOW()-F19,"-")</f>
        <v>45976.537862847224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45976.537862847224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45976.537862847224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45976.537862847224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45976.537862847224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45976.537862847224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45976.537862847224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45976.537862847224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45976.537862847224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45976.537862847224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45976.537862847224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45976.537862847224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45976.537862847224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45976.537862847224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45976.537862847224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45976.537862847224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45976.537862847224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45976.537862847224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45976.537862847224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45976.537862847224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45976.537862847224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45976.537862847224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45976.537862847224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45976.537862847224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45976.537862847224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45976.537862847224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45976.537862847224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45976.537862847224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45976.537862847224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45976.537862847224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45976.537862847224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45976.537862847224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45976.537862847224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45976.537862847224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45976.537862847224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45976.537862847224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45976.537862847224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45976.537862847224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45976.537862847224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45976.537862847224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45976.537862847224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45976.537862847224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45976.537862847224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45976.537862847224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45976.537862847224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45976.537862847224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45976.537862847224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45976.537862847224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45976.537862847224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45976.537862847224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45976.537862847224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45976.537862847224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45976.537862847224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45976.537862847224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45976.537862847224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45976.537862847224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45976.537862847224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45976.537862847224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45976.537862847224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45976.537862847224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45976.537862847224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45976.537862847224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45976.537862847224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45976.537862847224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ref="G83:G116" ca="1" si="2">IFERROR(NOW()-F83,"-")</f>
        <v>45976.537862847224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45976.537862847224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45976.537862847224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45976.537862847224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45976.537862847224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45976.537862847224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45976.537862847224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45976.537862847224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45976.537862847224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45976.537862847224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45976.537862847224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45976.537862847224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45976.537862847224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45976.537862847224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45976.537862847224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45976.537862847224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45976.537862847224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45976.537862847224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45976.537862847224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45976.537862847224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45976.537862847224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45976.537862847224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45976.537862847224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45976.537862847224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45976.537862847224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45976.537862847224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45976.537862847224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45976.537862847224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45976.537862847224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45976.537862847224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45976.537862847224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45976.537862847224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45976.537862847224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45976.537862847224</v>
      </c>
      <c r="H116" s="143"/>
      <c r="I116" s="141" t="str">
        <f>IFERROR(VLOOKUP(D116,DB!A:F,6,0),"")</f>
        <v/>
      </c>
      <c r="J116" s="141" t="str">
        <f>IFERROR(VLOOKUP(D116,DB!A:G,7,0),"")</f>
        <v/>
      </c>
      <c r="K116" s="144"/>
      <c r="L116" s="145" t="str">
        <f>IFERROR(VLOOKUP(D116,DB!A:I,9,0),"")</f>
        <v/>
      </c>
    </row>
  </sheetData>
  <dataValidations count="2">
    <dataValidation allowBlank="1" showInputMessage="1" showErrorMessage="1" sqref="E1" xr:uid="{9E1BC488-8814-4F8A-8DBE-742B3278AB71}"/>
    <dataValidation type="list" allowBlank="1" showInputMessage="1" showErrorMessage="1" sqref="E2:E1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2025-11-15T09:55:18Z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