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65" documentId="120_S{2AC9BD13-BADA-5192-A53E-5A8FF88502F6}" xr6:coauthVersionLast="47" xr6:coauthVersionMax="47" xr10:uidLastSave="{3F3C7757-99D3-4304-80DC-58B32E48DC0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<sst xmlns="http://schemas.openxmlformats.org/spreadsheetml/2006/main" count="181610" uniqueCount="39219">
  <si>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</si>
  <si>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</si>
  <si>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</si>
  <si>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</si>
  <si>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</si>
  <si>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</si>
  <si>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</si>
  <si>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</si>
  <si>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</si>
  <si>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</si>
  <si>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</si>
  <si>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</si>
  <si>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</si>
  <si>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</si>
  <si>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</si>
  <si>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</si>
  <si>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</si>
  <si>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</si>
  <si>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</si>
  <si>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</si>
  <si>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</si>
  <si>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</si>
  <si>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</si>
  <si>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</si>
  <si>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</si>
  <si>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</si>
  <si>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</si>
  <si>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</si>
  <si>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</si>
  <si>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</si>
  <si>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</si>
  <si>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</si>
  <si>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</si>
  <si>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</si>
  <si>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</si>
  <si>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</si>
  <si>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</si>
  <si>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</si>
  <si>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</si>
  <si>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</si>
  <si>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</si>
  <si>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</si>
  <si>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</si>
  <si>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</si>
  <si>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</si>
  <si>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</si>
  <si>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</si>
  <si>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</si>
  <si>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</si>
  <si>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</si>
  <si>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</si>
  <si>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</si>
  <si>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</si>
  <si>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</si>
  <si>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</si>
  <si>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</si>
  <si>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</si>
  <si>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</si>
  <si>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</si>
  <si>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</si>
  <si>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</si>
  <si>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</si>
  <si>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</si>
  <si>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</si>
  <si>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</si>
  <si>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</si>
  <si>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</si>
  <si>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</si>
  <si>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</si>
  <si>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</si>
  <si>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</si>
  <si>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</si>
  <si>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</si>
  <si>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</si>
  <si>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</si>
  <si>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</si>
  <si>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</si>
  <si>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</si>
  <si>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</si>
  <si>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</si>
  <si>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</si>
  <si>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</si>
  <si>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</si>
  <si>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</si>
  <si>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</si>
  <si>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</si>
  <si>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</si>
  <si>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</si>
  <si>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</si>
  <si>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</si>
  <si>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</si>
  <si>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</si>
  <si>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</si>
  <si>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</si>
  <si>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</si>
  <si>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</si>
  <si>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</si>
  <si>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</si>
  <si>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</si>
  <si>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</si>
  <si>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</si>
  <si>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</si>
  <si>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</si>
  <si>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</si>
  <si>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</si>
  <si>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</si>
  <si>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</si>
  <si>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</si>
  <si>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</si>
  <si>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</si>
  <si>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</si>
  <si>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</si>
  <si>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</si>
  <si>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</si>
  <si>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</si>
  <si>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</si>
  <si>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</si>
  <si>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</si>
  <si>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</si>
  <si>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</si>
  <si>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</si>
  <si>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</si>
  <si>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</si>
  <si>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</si>
  <si>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</si>
  <si>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</si>
  <si>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</si>
  <si>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</si>
  <si>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</si>
  <si>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</si>
  <si>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</si>
  <si>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</si>
  <si>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</si>
  <si>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</si>
  <si>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</si>
  <si>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</si>
  <si>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</si>
  <si>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</si>
  <si>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</si>
  <si>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</si>
  <si>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</si>
  <si>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</si>
  <si>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</si>
  <si>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</si>
  <si>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</si>
  <si>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</si>
  <si>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</si>
  <si>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</si>
  <si>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</si>
  <si>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</si>
  <si>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</si>
  <si>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</si>
  <si>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</si>
  <si>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</si>
  <si>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</si>
  <si>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</si>
  <si>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</si>
  <si>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</si>
  <si>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</si>
  <si>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</si>
  <si>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</si>
  <si>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</si>
  <si>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</si>
  <si>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</si>
  <si>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</si>
  <si>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</si>
  <si>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</si>
  <si>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</si>
  <si>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</si>
  <si>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</si>
  <si>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</si>
  <si>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</si>
  <si>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</si>
  <si>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</si>
  <si>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</si>
  <si>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</si>
  <si>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</si>
  <si>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</si>
  <si>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</si>
  <si>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</si>
  <si>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</si>
  <si>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</si>
  <si>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</si>
  <si>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</si>
  <si>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</si>
  <si>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</si>
  <si>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</si>
  <si>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</si>
  <si>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</si>
  <si>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</si>
  <si>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</si>
  <si>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</si>
  <si>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</si>
  <si>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</si>
  <si>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</si>
  <si>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</si>
  <si>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</si>
  <si>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</si>
  <si>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</si>
  <si>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</si>
  <si>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</si>
  <si>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</si>
  <si>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</si>
  <si>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</si>
  <si>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</si>
  <si>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</si>
  <si>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</si>
  <si>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</si>
  <si>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</si>
  <si>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</si>
  <si>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</si>
  <si>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</si>
  <si>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</si>
  <si>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</si>
  <si>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</si>
  <si>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</si>
  <si>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</si>
  <si>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</si>
  <si>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</si>
  <si>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</si>
  <si>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</si>
  <si>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</si>
  <si>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</si>
  <si>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</si>
  <si>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</si>
  <si>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</si>
  <si>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</si>
  <si>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</si>
  <si>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</si>
  <si>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</si>
  <si>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</si>
  <si>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</si>
  <si>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</si>
  <si>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</si>
  <si>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</si>
  <si>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</si>
  <si>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</si>
  <si>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</si>
  <si>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</si>
  <si>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</si>
  <si>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</si>
  <si>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</si>
  <si>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</si>
  <si>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</si>
  <si>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</si>
  <si>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</si>
  <si>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</si>
  <si>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</si>
  <si>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</si>
  <si>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</si>
  <si>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</si>
  <si>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</si>
  <si>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</si>
  <si>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</si>
  <si>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</si>
  <si>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</si>
  <si>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</si>
  <si>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</si>
  <si>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</si>
  <si>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</si>
  <si>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</si>
  <si>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</si>
  <si>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</si>
  <si>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</si>
  <si>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</si>
  <si>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</si>
  <si>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</si>
  <si>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</si>
  <si>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</si>
  <si>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</si>
  <si>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</si>
  <si>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</si>
  <si>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</si>
  <si>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</si>
  <si>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</si>
  <si>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</si>
  <si>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</si>
  <si>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</si>
  <si>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</si>
  <si>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</si>
  <si>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</si>
  <si>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</si>
  <si>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</si>
  <si>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</si>
  <si>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</si>
  <si>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</si>
  <si>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</si>
  <si>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</si>
  <si>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</si>
  <si>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</si>
  <si>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</si>
  <si>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</si>
  <si>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</si>
  <si>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</si>
  <si>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</si>
  <si>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</si>
  <si>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</si>
  <si>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</si>
  <si>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</si>
  <si>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</si>
  <si>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</si>
  <si>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</si>
  <si>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</si>
  <si>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</si>
  <si>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</si>
  <si>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</si>
  <si>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</si>
  <si>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</si>
  <si>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</si>
  <si>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</si>
  <si>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</si>
  <si>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</si>
  <si>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</si>
  <si>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</si>
  <si>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</si>
  <si>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</si>
  <si>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</si>
  <si>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</si>
  <si>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</si>
  <si>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</si>
  <si>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</si>
  <si>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</si>
  <si>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</si>
  <si>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</si>
  <si>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</si>
  <si>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</si>
  <si>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</si>
  <si>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</si>
  <si>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</si>
  <si>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</si>
  <si>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</si>
  <si>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</si>
  <si>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</si>
  <si>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</si>
  <si>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</si>
  <si>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</si>
  <si>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</si>
  <si>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</si>
  <si>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</si>
  <si>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</si>
  <si>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</si>
  <si>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</si>
  <si>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</si>
  <si>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</si>
  <si>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</si>
  <si>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</si>
  <si>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</si>
  <si>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</si>
  <si>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</si>
  <si>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</si>
  <si>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</si>
  <si>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</si>
  <si>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</si>
  <si>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</si>
  <si>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</si>
  <si>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</si>
  <si>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</si>
  <si>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</si>
  <si>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</si>
  <si>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</si>
  <si>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</si>
  <si>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</si>
  <si>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</si>
  <si>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</si>
  <si>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</si>
  <si>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</si>
  <si>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</si>
  <si>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</si>
  <si>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</si>
  <si>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</si>
  <si>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</si>
  <si>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</si>
  <si>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</si>
  <si>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</si>
  <si>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</si>
  <si>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</si>
  <si>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</si>
  <si>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</si>
  <si>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</si>
  <si>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</si>
  <si>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</si>
  <si>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</si>
  <si>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</si>
  <si>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</si>
  <si>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</si>
  <si>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</si>
  <si>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</si>
  <si>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</si>
  <si>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</si>
  <si>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</si>
  <si>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</si>
  <si>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</si>
  <si>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</si>
  <si>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</si>
  <si>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</si>
  <si>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</si>
  <si>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</si>
  <si>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</si>
  <si>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</si>
  <si>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</si>
  <si>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</si>
  <si>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</si>
  <si>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</si>
  <si>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</si>
  <si>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</si>
  <si>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</si>
  <si>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</si>
  <si>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</si>
  <si>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</si>
  <si>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</si>
  <si>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</si>
  <si>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</si>
  <si>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</si>
  <si>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</si>
  <si>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</si>
  <si>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</si>
  <si>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</si>
  <si>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</si>
  <si>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</si>
  <si>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</si>
  <si>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</si>
  <si>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</si>
  <si>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</si>
  <si>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</si>
  <si>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</si>
  <si>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</si>
  <si>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</si>
  <si>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</si>
  <si>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</si>
  <si>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</si>
  <si>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</si>
  <si>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</si>
  <si>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</si>
  <si>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</si>
  <si>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</si>
  <si>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</si>
  <si>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</si>
  <si>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</si>
  <si>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</si>
  <si>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</si>
  <si>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</si>
  <si>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</si>
  <si>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</si>
  <si>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</si>
  <si>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</si>
  <si>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</si>
  <si>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</si>
  <si>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</si>
  <si>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</si>
  <si>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</si>
  <si>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</si>
  <si>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</si>
  <si>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</si>
  <si>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</si>
  <si>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</si>
  <si>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</si>
  <si>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</si>
  <si>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</si>
  <si>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</si>
  <si>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</si>
  <si>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</si>
  <si>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</si>
  <si>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</si>
  <si>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</si>
  <si>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</si>
  <si>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</si>
  <si>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</si>
  <si>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</si>
  <si>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</si>
  <si>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</si>
  <si>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</si>
  <si>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</si>
  <si>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</si>
  <si>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</si>
  <si>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</si>
  <si>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</si>
  <si>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</si>
  <si>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</si>
  <si>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</si>
  <si>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</si>
  <si>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</si>
  <si>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</si>
  <si>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</si>
  <si>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</si>
  <si>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</si>
  <si>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</si>
  <si>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</si>
  <si>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</si>
  <si>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</si>
  <si>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</si>
  <si>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</si>
  <si>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</si>
  <si>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</si>
  <si>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</si>
  <si>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</si>
  <si>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</si>
  <si>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</si>
  <si>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</si>
  <si>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</si>
  <si>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</si>
  <si>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</si>
  <si>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</si>
  <si>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</si>
  <si>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</si>
  <si>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</si>
  <si>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</si>
  <si>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</si>
  <si>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</si>
  <si>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</si>
  <si>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</si>
  <si>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</si>
  <si>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</si>
  <si>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</si>
  <si>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</si>
  <si>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</si>
  <si>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</si>
  <si>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</si>
  <si>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</si>
  <si>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</si>
  <si>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</si>
  <si>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</si>
  <si>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</si>
  <si>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</si>
  <si>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</si>
  <si>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</si>
  <si>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</si>
  <si>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</si>
  <si>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</si>
  <si>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</si>
  <si>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</si>
  <si>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</si>
  <si>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</si>
  <si>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</si>
  <si>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</si>
  <si>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</si>
  <si>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</si>
  <si>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</si>
  <si>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</si>
  <si>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</si>
  <si>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</si>
  <si>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</si>
  <si>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</si>
  <si>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</si>
  <si>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</si>
  <si>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</si>
  <si>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</si>
  <si>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</si>
  <si>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</si>
  <si>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</si>
  <si>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</si>
  <si>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</si>
  <si>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</si>
  <si>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</si>
  <si>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</si>
  <si>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</si>
  <si>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</si>
  <si>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</si>
  <si>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</si>
  <si>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</si>
  <si>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</si>
  <si>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</si>
  <si>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</si>
  <si>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</si>
  <si>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</si>
  <si>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</si>
  <si>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</si>
  <si>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</si>
  <si>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</si>
  <si>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</si>
  <si>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</si>
  <si>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</si>
  <si>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</si>
  <si>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</si>
  <si>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</si>
  <si>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</si>
  <si>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</si>
  <si>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</si>
  <si>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</si>
  <si>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</si>
  <si>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</si>
  <si>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</si>
  <si>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</si>
  <si>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</si>
  <si>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</si>
  <si>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</si>
  <si>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</si>
  <si>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</si>
  <si>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</si>
  <si>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</si>
  <si>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</si>
  <si>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</si>
  <si>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</si>
  <si>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</si>
  <si>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</si>
  <si>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</si>
  <si>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</si>
  <si>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</si>
  <si>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</si>
  <si>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</si>
  <si>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</si>
  <si>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</si>
  <si>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</si>
  <si>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</si>
  <si>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</si>
  <si>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</si>
  <si>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</si>
  <si>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</si>
  <si>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</si>
  <si>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</si>
  <si>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</si>
  <si>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</si>
  <si>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</si>
  <si>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</si>
  <si>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</si>
  <si>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</si>
  <si>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</si>
  <si>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</si>
  <si>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</si>
  <si>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</si>
  <si>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</si>
  <si>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</si>
  <si>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</si>
  <si>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</si>
  <si>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</si>
  <si>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</si>
  <si>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</si>
  <si>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</si>
  <si>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</si>
  <si>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</si>
  <si>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</si>
  <si>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</si>
  <si>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</si>
  <si>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</si>
  <si>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</si>
  <si>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</si>
  <si>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</si>
  <si>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</si>
  <si>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</si>
  <si>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</si>
  <si>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</si>
  <si>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</si>
  <si>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</si>
  <si>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</si>
  <si>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</si>
  <si>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</si>
  <si>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</si>
  <si>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</si>
  <si>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</si>
  <si>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</si>
  <si>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</si>
  <si>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</si>
  <si>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</si>
  <si>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</si>
  <si>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</si>
  <si>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</si>
  <si>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</si>
  <si>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</si>
  <si>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</si>
  <si>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</si>
  <si>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</si>
  <si>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</si>
  <si>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</si>
  <si>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</si>
  <si>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</si>
  <si>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</si>
  <si>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</si>
  <si>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</si>
  <si>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</si>
  <si>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</si>
  <si>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</si>
  <si>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</si>
  <si>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</si>
  <si>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</si>
  <si>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</si>
  <si>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</si>
  <si>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</si>
  <si>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</si>
  <si>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</si>
  <si>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</si>
  <si>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</si>
  <si>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</si>
  <si>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</si>
  <si>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</si>
  <si>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</si>
  <si>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</si>
  <si>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</si>
  <si>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</si>
  <si>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</si>
  <si>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</si>
  <si>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</si>
  <si>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</si>
  <si>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</si>
  <si>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</si>
  <si>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</si>
  <si>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</si>
  <si>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</si>
  <si>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</si>
  <si>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</si>
  <si>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</si>
  <si>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</si>
  <si>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</si>
  <si>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</si>
  <si>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</si>
  <si>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</si>
  <si>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</si>
  <si>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</si>
  <si>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</si>
  <si>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</si>
  <si>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</si>
  <si>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</si>
  <si>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</si>
  <si>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</si>
  <si>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</si>
  <si>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</si>
  <si>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</si>
  <si>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</si>
  <si>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</si>
  <si>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</si>
  <si>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</si>
  <si>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</si>
  <si>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</si>
  <si>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</si>
  <si>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</si>
  <si>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</si>
  <si>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</si>
  <si>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</si>
  <si>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</si>
  <si>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</si>
  <si>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</si>
  <si>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</si>
  <si>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</si>
  <si>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</si>
  <si>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</si>
  <si>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</si>
  <si>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</si>
  <si>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</si>
  <si>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</si>
  <si>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</si>
  <si>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</si>
  <si>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</si>
  <si>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</si>
  <si>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</si>
  <si>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</si>
  <si>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</si>
  <si>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</si>
  <si>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</si>
  <si>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</si>
  <si>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</si>
  <si>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</si>
  <si>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</si>
  <si>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</si>
  <si>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</si>
  <si>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</si>
  <si>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</si>
  <si>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</si>
  <si>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</si>
  <si>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</si>
  <si>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</si>
  <si>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</si>
  <si>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</si>
  <si>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</si>
  <si>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</si>
  <si>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</si>
  <si>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</si>
  <si>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</si>
  <si>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</si>
  <si>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</si>
  <si>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</si>
  <si>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</si>
  <si>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</si>
  <si>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</si>
  <si>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</si>
  <si>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</si>
  <si>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</si>
  <si>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</si>
  <si>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</si>
  <si>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</si>
  <si>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</si>
  <si>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</si>
  <si>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</si>
  <si>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</si>
  <si>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</si>
  <si>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</si>
  <si>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</si>
  <si>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</si>
  <si>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</si>
  <si>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</si>
  <si>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</si>
  <si>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</si>
  <si>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</si>
  <si>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</si>
  <si>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</si>
  <si>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</si>
  <si>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</si>
  <si>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</si>
  <si>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</si>
  <si>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</si>
  <si>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</si>
  <si>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</si>
  <si>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</si>
  <si>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</si>
  <si>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</si>
  <si>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</si>
  <si>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</si>
  <si>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</si>
  <si>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</si>
  <si>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</si>
  <si>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</si>
  <si>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</si>
  <si>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</si>
  <si>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</si>
  <si>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</si>
  <si>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</si>
  <si>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</si>
  <si>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</si>
  <si>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</si>
  <si>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</si>
  <si>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</si>
  <si>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</si>
  <si>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</si>
  <si>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</si>
  <si>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</si>
  <si>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</si>
  <si>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</si>
  <si>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</si>
  <si>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</si>
  <si>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</si>
  <si>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</si>
  <si>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</si>
  <si>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</si>
  <si>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</si>
  <si>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</si>
  <si>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</si>
  <si>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</si>
  <si>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</si>
  <si>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</si>
  <si>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</si>
  <si>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</si>
  <si>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</si>
  <si>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</si>
  <si>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</si>
  <si>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</si>
  <si>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</si>
  <si>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</si>
  <si>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</si>
  <si>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</si>
  <si>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</si>
  <si>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</si>
  <si>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</si>
  <si>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</si>
  <si>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</si>
  <si>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</si>
  <si>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</si>
  <si>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</si>
  <si>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</si>
  <si>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</si>
  <si>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</si>
  <si>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</si>
  <si>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</si>
  <si>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</si>
  <si>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</si>
  <si>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</si>
  <si>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</si>
  <si>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</si>
  <si>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</si>
  <si>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</si>
  <si>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</si>
  <si>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</si>
  <si>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</si>
  <si>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</si>
  <si>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</si>
  <si>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</si>
  <si>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</si>
  <si>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</si>
  <si>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</si>
  <si>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</si>
  <si>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</si>
  <si>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</si>
  <si>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</si>
  <si>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</si>
  <si>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</si>
  <si>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</si>
  <si>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</si>
  <si>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</si>
  <si>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</si>
  <si>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</si>
  <si>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</si>
  <si>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</si>
  <si>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</si>
  <si>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</si>
  <si>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</si>
  <si>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</si>
  <si>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</si>
  <si>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</si>
  <si>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</si>
  <si>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</si>
  <si>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</si>
  <si>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</si>
  <si>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</si>
  <si>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</si>
  <si>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</si>
  <si>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</si>
  <si>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</si>
  <si>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</si>
  <si>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</si>
  <si>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</si>
  <si>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</si>
  <si>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</si>
  <si>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</si>
  <si>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</si>
  <si>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</si>
  <si>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</si>
  <si>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</si>
  <si>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</si>
  <si>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</si>
  <si>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</si>
  <si>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</si>
  <si>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</si>
  <si>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</si>
  <si>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</si>
  <si>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</si>
  <si>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</si>
  <si>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</si>
  <si>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</si>
  <si>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</si>
  <si>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</si>
  <si>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</si>
  <si>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</si>
  <si>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</si>
  <si>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</si>
  <si>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</si>
  <si>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</si>
  <si>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</si>
  <si>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</si>
  <si>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</si>
  <si>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</si>
  <si>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</si>
  <si>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</si>
  <si>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</si>
  <si>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</si>
  <si>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</si>
  <si>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</si>
  <si>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</si>
  <si>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</si>
  <si>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</si>
  <si>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</si>
  <si>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</si>
  <si>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</si>
  <si>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</si>
  <si>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</si>
  <si>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</si>
  <si>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</si>
  <si>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</si>
  <si>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</si>
  <si>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</si>
  <si>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</si>
  <si>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</si>
  <si>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</si>
  <si>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</si>
  <si>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</si>
  <si>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</si>
  <si>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</si>
  <si>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</si>
  <si>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</si>
  <si>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</si>
  <si>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</si>
  <si>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</si>
  <si>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</si>
  <si>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</si>
  <si>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</si>
  <si>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</si>
  <si>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</si>
  <si>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</si>
  <si>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</si>
  <si>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</si>
  <si>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</si>
  <si>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</si>
  <si>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</si>
  <si>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</si>
  <si>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</si>
  <si>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</si>
  <si>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</si>
  <si>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</si>
  <si>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</si>
  <si>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</si>
  <si>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</si>
  <si>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</si>
  <si>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</si>
  <si>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</si>
  <si>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</si>
  <si>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</si>
  <si>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</si>
  <si>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</si>
  <si>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</si>
  <si>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</si>
  <si>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</si>
  <si>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</si>
  <si>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</si>
  <si>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</si>
  <si>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</si>
  <si>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</si>
  <si>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</si>
  <si>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</si>
  <si>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</si>
  <si>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</si>
  <si>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</si>
  <si>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</si>
  <si>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</si>
  <si>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</si>
  <si>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</si>
  <si>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</si>
  <si>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</si>
  <si>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</si>
  <si>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</si>
  <si>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</si>
  <si>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</si>
  <si>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</si>
  <si>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</si>
  <si>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</si>
  <si>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</si>
  <si>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</si>
  <si>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</si>
  <si>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</si>
  <si>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</si>
  <si>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</si>
  <si>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</si>
  <si>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</si>
  <si>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</si>
  <si>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</si>
  <si>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</si>
  <si>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</si>
  <si>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</si>
  <si>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</si>
  <si>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</si>
  <si>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</si>
  <si>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</si>
  <si>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</si>
  <si>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</si>
  <si>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</si>
  <si>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</si>
  <si>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</si>
  <si>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</si>
  <si>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</si>
  <si>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</si>
  <si>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</si>
  <si>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</si>
  <si>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</si>
  <si>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</si>
  <si>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</si>
  <si>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</si>
  <si>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</si>
  <si>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</si>
  <si>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</si>
  <si>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</si>
  <si>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</si>
  <si>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</si>
  <si>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</si>
  <si>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</si>
  <si>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</si>
  <si>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</si>
  <si>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</si>
  <si>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</si>
  <si>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</si>
  <si>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</si>
  <si>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</si>
  <si>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</si>
  <si>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</si>
  <si>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</si>
  <si>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</si>
  <si>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</si>
  <si>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</si>
  <si>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</si>
  <si>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</si>
  <si>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</si>
  <si>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</si>
  <si>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</si>
  <si>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</si>
  <si>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</si>
  <si>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</si>
  <si>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</si>
  <si>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</si>
  <si>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</si>
  <si>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</si>
  <si>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</si>
  <si>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</si>
  <si>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</si>
  <si>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</si>
  <si>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</si>
  <si>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</si>
  <si>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</si>
  <si>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</si>
  <si>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</si>
  <si>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</si>
  <si>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</si>
  <si>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</si>
  <si>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</si>
  <si>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</si>
  <si>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</si>
  <si>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</si>
  <si>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</si>
  <si>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</si>
  <si>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</si>
  <si>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</si>
  <si>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</si>
  <si>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</si>
  <si>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</si>
  <si>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</si>
  <si>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</si>
  <si>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</si>
  <si>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</si>
  <si>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</si>
  <si>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</si>
  <si>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</si>
  <si>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</si>
  <si>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</si>
  <si>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</si>
  <si>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</si>
  <si>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</si>
  <si>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</si>
  <si>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</si>
  <si>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</si>
  <si>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</si>
  <si>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</si>
  <si>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</si>
  <si>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</si>
  <si>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</si>
  <si>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</si>
  <si>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</si>
  <si>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</si>
  <si>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</si>
  <si>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</si>
  <si>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</si>
  <si>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</si>
  <si>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</si>
  <si>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</si>
  <si>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</si>
  <si>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</si>
  <si>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</si>
  <si>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</si>
  <si>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</si>
  <si>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</si>
  <si>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</si>
  <si>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</si>
  <si>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</si>
  <si>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</si>
  <si>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</si>
  <si>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</si>
  <si>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</si>
  <si>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</si>
  <si>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</si>
  <si>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</si>
  <si>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</si>
  <si>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</si>
  <si>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</si>
  <si>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</si>
  <si>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</si>
  <si>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</si>
  <si>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</si>
  <si>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</si>
  <si>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</si>
  <si>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</si>
  <si>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</si>
  <si>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</si>
  <si>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</si>
  <si>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</si>
  <si>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</si>
  <si>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</si>
  <si>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</si>
  <si>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</si>
  <si>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</si>
  <si>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</si>
  <si>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</si>
  <si>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</si>
  <si>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</si>
  <si>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</si>
  <si>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</si>
  <si>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</si>
  <si>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</si>
  <si>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</si>
  <si>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</si>
  <si>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</si>
  <si>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</si>
  <si>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</si>
  <si>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</si>
  <si>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</si>
  <si>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</si>
  <si>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</si>
  <si>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</si>
  <si>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</si>
  <si>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</si>
  <si>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</si>
  <si>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</si>
  <si>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</si>
  <si>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</si>
  <si>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</si>
  <si>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</si>
  <si>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</si>
  <si>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</si>
  <si>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</si>
  <si>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</si>
  <si>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</si>
  <si>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</si>
  <si>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</si>
  <si>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</si>
  <si>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</si>
  <si>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</si>
  <si>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</si>
  <si>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</si>
  <si>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</si>
  <si>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</si>
  <si>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</si>
  <si>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</si>
  <si>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</si>
  <si>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</si>
  <si>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</si>
  <si>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</si>
  <si>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</si>
  <si>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</si>
  <si>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</si>
  <si>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</si>
  <si>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</si>
  <si>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</si>
  <si>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</si>
  <si>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</si>
  <si>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</si>
  <si>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</si>
  <si>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</si>
  <si>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</si>
  <si>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</si>
  <si>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</si>
  <si>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</si>
  <si>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</si>
  <si>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</si>
  <si>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</si>
  <si>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</si>
  <si>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</si>
  <si>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</si>
  <si>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</si>
  <si>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</si>
  <si>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</si>
  <si>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</si>
  <si>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</si>
  <si>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</si>
  <si>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</si>
  <si>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</si>
  <si>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</si>
  <si>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</si>
  <si>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</si>
  <si>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</si>
  <si>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</si>
  <si>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</si>
  <si>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</si>
  <si>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</si>
  <si>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</si>
  <si>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</si>
  <si>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</si>
  <si>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</si>
  <si>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</si>
  <si>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</si>
  <si>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</si>
  <si>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</si>
  <si>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</si>
  <si>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</si>
  <si>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</si>
  <si>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</si>
  <si>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</si>
  <si>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</si>
  <si>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</si>
  <si>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</si>
  <si>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</si>
  <si>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</si>
  <si>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</si>
  <si>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</si>
  <si>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</si>
  <si>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</si>
  <si>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</si>
  <si>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</si>
  <si>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</si>
  <si>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</si>
  <si>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</si>
  <si>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</si>
  <si>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</si>
  <si>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</si>
  <si>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</si>
  <si>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</si>
  <si>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</si>
  <si>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</si>
  <si>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</si>
  <si>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</si>
  <si>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</si>
  <si>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</si>
  <si>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</si>
  <si>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</si>
  <si>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</si>
  <si>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</si>
  <si>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</si>
  <si>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</si>
  <si>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</si>
  <si>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</si>
  <si>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</si>
  <si>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</si>
  <si>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</si>
  <si>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</si>
  <si>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</si>
  <si>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</si>
  <si>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</si>
  <si>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</si>
  <si>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</si>
  <si>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</si>
  <si>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</si>
  <si>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</si>
  <si>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</si>
  <si>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</si>
  <si>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</si>
  <si>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</si>
  <si>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</si>
  <si>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</si>
  <si>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</si>
  <si>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</si>
  <si>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</si>
  <si>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</si>
  <si>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</si>
  <si>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</si>
  <si>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</si>
  <si>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</si>
  <si>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</si>
  <si>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</si>
  <si>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</si>
  <si>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</si>
  <si>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</si>
  <si>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</si>
  <si>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</si>
  <si>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</si>
  <si>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</si>
  <si>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</si>
  <si>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</si>
  <si>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</si>
  <si>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</si>
  <si>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</si>
  <si>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</si>
  <si>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</si>
  <si>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</si>
  <si>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</si>
  <si>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</si>
  <si>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</si>
  <si>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</si>
  <si>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</si>
  <si>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</si>
  <si>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</si>
  <si>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</si>
  <si>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</si>
  <si>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</si>
  <si>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</si>
  <si>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</si>
  <si>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</si>
  <si>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</si>
  <si>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</si>
  <si>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</si>
  <si>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</si>
  <si>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</si>
  <si>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</si>
  <si>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</si>
  <si>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</si>
  <si>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</si>
  <si>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</si>
  <si>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</si>
  <si>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</si>
  <si>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</si>
  <si>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</si>
  <si>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</si>
  <si>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</si>
  <si>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</si>
  <si>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</si>
  <si>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</si>
  <si>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</si>
  <si>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</si>
  <si>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</si>
  <si>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</si>
  <si>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</si>
  <si>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</si>
  <si>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</si>
  <si>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</si>
  <si>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</si>
  <si>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</si>
  <si>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</si>
  <si>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</si>
  <si>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</si>
  <si>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</si>
  <si>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</si>
  <si>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</si>
  <si>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</si>
  <si>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</si>
  <si>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</si>
  <si>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</si>
  <si>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</si>
  <si>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</si>
  <si>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</si>
  <si>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</si>
  <si>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</si>
  <si>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</si>
  <si>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</si>
  <si>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</si>
  <si>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</si>
  <si>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</si>
  <si>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</si>
  <si>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</si>
  <si>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</si>
  <si>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</si>
  <si>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</si>
  <si>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</si>
  <si>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</si>
  <si>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</si>
  <si>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</si>
  <si>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</si>
  <si>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</si>
  <si>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</si>
  <si>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</si>
  <si>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</si>
  <si>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</si>
  <si>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</si>
  <si>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</si>
  <si>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</si>
  <si>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</si>
  <si>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</si>
  <si>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</si>
  <si>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</si>
  <si>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</si>
  <si>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</si>
  <si>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</si>
  <si>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</si>
  <si>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</si>
  <si>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</si>
  <si>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</si>
  <si>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</si>
  <si>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</si>
  <si>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</si>
  <si>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</si>
  <si>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</si>
  <si>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</si>
  <si>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</si>
  <si>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</si>
  <si>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</si>
  <si>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</si>
  <si>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</si>
  <si>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</si>
  <si>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</si>
  <si>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</si>
  <si>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</si>
  <si>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</si>
  <si>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</si>
  <si>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</si>
  <si>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</si>
  <si>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</si>
  <si>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</si>
  <si>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</si>
  <si>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</si>
  <si>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</si>
  <si>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</si>
  <si>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</si>
  <si>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</si>
  <si>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</si>
  <si>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</si>
  <si>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</si>
  <si>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</si>
  <si>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</si>
  <si>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</si>
  <si>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</si>
  <si>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</si>
  <si>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</si>
  <si>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</si>
  <si>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</si>
  <si>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</si>
  <si>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</si>
  <si>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</si>
  <si>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</si>
  <si>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</si>
  <si>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</si>
  <si>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</si>
  <si>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</si>
  <si>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</si>
  <si>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</si>
  <si>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</si>
  <si>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</si>
  <si>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</si>
  <si>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</si>
  <si>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</si>
  <si>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</si>
  <si>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</si>
  <si>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</si>
  <si>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</si>
  <si>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</si>
  <si>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</si>
  <si>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</si>
  <si>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</si>
  <si>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</si>
  <si>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</si>
  <si>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</si>
  <si>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</si>
  <si>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</si>
  <si>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</si>
  <si>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</si>
  <si>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</si>
  <si>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</si>
  <si>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</si>
  <si>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</si>
  <si>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</si>
  <si>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</si>
  <si>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</si>
  <si>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</si>
  <si>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</si>
  <si>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</si>
  <si>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</si>
  <si>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</si>
  <si>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</si>
  <si>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</si>
  <si>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</si>
  <si>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</si>
  <si>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</si>
  <si>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</si>
  <si>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</si>
  <si>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</si>
  <si>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</si>
  <si>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</si>
  <si>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</si>
  <si>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</si>
  <si>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</si>
  <si>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</si>
  <si>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</si>
  <si>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</si>
  <si>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</si>
  <si>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</si>
  <si>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</si>
  <si>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</si>
  <si>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</si>
  <si>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</si>
  <si>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</si>
  <si>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</si>
  <si>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</si>
  <si>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</si>
  <si>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</si>
  <si>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</si>
  <si>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</si>
  <si>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</si>
  <si>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</si>
  <si>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</si>
  <si>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</si>
  <si>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</si>
  <si>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</si>
  <si>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</si>
  <si>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</si>
  <si>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</si>
  <si>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</si>
  <si>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</si>
  <si>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</si>
  <si>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</si>
  <si>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</si>
  <si>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</si>
  <si>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</si>
  <si>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</si>
  <si>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</si>
  <si>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</si>
  <si>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</si>
  <si>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</si>
  <si>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</si>
  <si>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</si>
  <si>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</si>
  <si>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</si>
  <si>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</si>
  <si>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</si>
  <si>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</si>
  <si>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</si>
  <si>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</si>
  <si>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</si>
  <si>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</si>
  <si>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</si>
  <si>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</si>
  <si>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</si>
  <si>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</si>
  <si>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</si>
  <si>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</si>
  <si>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</si>
  <si>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</si>
  <si>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</si>
  <si>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</si>
  <si>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</si>
  <si>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</si>
  <si>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</si>
  <si>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</si>
  <si>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</si>
  <si>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</si>
  <si>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</si>
  <si>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</si>
  <si>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</si>
  <si>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</si>
  <si>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</si>
  <si>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</si>
  <si>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</si>
  <si>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</si>
  <si>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</si>
  <si>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</si>
  <si>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</si>
  <si>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</si>
  <si>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</si>
  <si>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</si>
  <si>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</si>
  <si>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</si>
  <si>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</si>
  <si>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</si>
  <si>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</si>
  <si>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</si>
  <si>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</si>
  <si>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</si>
  <si>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</si>
  <si>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</si>
  <si>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</si>
  <si>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</si>
  <si>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</si>
  <si>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</si>
  <si>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</si>
  <si>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</si>
  <si>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</si>
  <si>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</si>
  <si>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</si>
  <si>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</si>
  <si>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</si>
  <si>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</si>
  <si>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</si>
  <si>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</si>
  <si>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</si>
  <si>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</si>
  <si>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</si>
  <si>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</si>
  <si>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</si>
  <si>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</si>
  <si>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</si>
  <si>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</si>
  <si>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</si>
  <si>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</si>
  <si>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</si>
  <si>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</si>
  <si>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</si>
  <si>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</si>
  <si>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</si>
  <si>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</si>
  <si>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</si>
  <si>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</si>
  <si>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</si>
  <si>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</si>
  <si>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</si>
  <si>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</si>
  <si>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</si>
  <si>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</si>
  <si>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</si>
  <si>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</si>
  <si>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</si>
  <si>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</si>
  <si>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</si>
  <si>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</si>
  <si>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</si>
  <si>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</si>
  <si>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</si>
  <si>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</si>
  <si>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</si>
  <si>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</si>
  <si>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</si>
  <si>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</si>
  <si>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</si>
  <si>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</si>
  <si>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</si>
  <si>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</si>
  <si>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</si>
  <si>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</si>
  <si>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</si>
  <si>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</si>
  <si>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</si>
  <si>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</si>
  <si>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</si>
  <si>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</si>
  <si>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</si>
  <si>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</si>
  <si>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</si>
  <si>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</si>
  <si>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</si>
  <si>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</si>
  <si>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</si>
  <si>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</si>
  <si>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</si>
  <si>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</si>
  <si>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</si>
  <si>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</si>
  <si>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</si>
  <si>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</si>
  <si>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</si>
  <si>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</si>
  <si>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</si>
  <si>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</si>
  <si>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</si>
  <si>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</si>
  <si>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</si>
  <si>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</si>
  <si>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</si>
  <si>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</si>
  <si>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</si>
  <si>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</si>
  <si>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</si>
  <si>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</si>
  <si>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</si>
  <si>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</si>
  <si>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</si>
  <si>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</si>
  <si>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</si>
  <si>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</si>
  <si>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</si>
  <si>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</si>
  <si>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</si>
  <si>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</si>
  <si>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</si>
  <si>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</si>
  <si>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</si>
  <si>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</si>
  <si>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</si>
  <si>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</si>
  <si>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</si>
  <si>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</si>
  <si>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</si>
  <si>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</si>
  <si>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</si>
  <si>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</si>
  <si>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</si>
  <si>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</si>
  <si>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</si>
  <si>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</si>
  <si>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</si>
  <si>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</si>
  <si>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</si>
  <si>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</si>
  <si>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</si>
  <si>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</si>
  <si>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</si>
  <si>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</si>
  <si>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</si>
  <si>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</si>
  <si>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</si>
  <si>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</si>
  <si>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</si>
  <si>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</si>
  <si>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</si>
  <si>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</si>
  <si>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</si>
  <si>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</si>
  <si>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</si>
  <si>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</si>
  <si>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</si>
  <si>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</si>
  <si>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</si>
  <si>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</si>
  <si>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</si>
  <si>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</si>
  <si>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</si>
  <si>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</si>
  <si>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</si>
  <si>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</si>
  <si>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</si>
  <si>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</si>
  <si>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</si>
  <si>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</si>
  <si>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</si>
  <si>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</si>
  <si>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</si>
  <si>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</si>
  <si>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</si>
  <si>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</si>
  <si>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</si>
  <si>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</si>
  <si>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</si>
  <si>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</si>
  <si>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</si>
  <si>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</si>
  <si>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</si>
  <si>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</si>
  <si>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</si>
  <si>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</si>
  <si>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</si>
  <si>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</si>
  <si>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</si>
  <si>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</si>
  <si>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</si>
  <si>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</si>
  <si>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</si>
  <si>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</si>
  <si>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</si>
  <si>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</si>
  <si>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</si>
  <si>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</si>
  <si>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</si>
  <si>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</si>
  <si>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</si>
  <si>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</si>
  <si>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</si>
  <si>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</si>
  <si>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</si>
  <si>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</si>
  <si>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</si>
  <si>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</si>
  <si>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</si>
  <si>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</si>
  <si>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</si>
  <si>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</si>
  <si>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</si>
  <si>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</si>
  <si>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</si>
  <si>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</si>
  <si>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</si>
  <si>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</si>
  <si>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</si>
  <si>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</si>
  <si>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</si>
  <si>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</si>
  <si>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</si>
  <si>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</si>
  <si>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</si>
  <si>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</si>
  <si>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</si>
  <si>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</si>
  <si>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</si>
  <si>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</si>
  <si>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</si>
  <si>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</si>
  <si>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</si>
  <si>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</si>
  <si>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</si>
  <si>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</si>
  <si>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</si>
  <si>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</si>
  <si>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</si>
  <si>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</si>
  <si>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</si>
  <si>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</si>
  <si>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</si>
  <si>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</si>
  <si>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</si>
  <si>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</si>
  <si>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</si>
  <si>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</si>
  <si>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</si>
  <si>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</si>
  <si>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</si>
  <si>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</si>
  <si>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</si>
  <si>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</si>
  <si>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</si>
  <si>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</si>
  <si>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</si>
  <si>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</si>
  <si>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</si>
  <si>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</si>
  <si>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</si>
  <si>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</si>
  <si>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</si>
  <si>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</si>
  <si>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</si>
  <si>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</si>
  <si>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</si>
  <si>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</si>
  <si>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</si>
  <si>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</si>
  <si>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</si>
  <si>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</si>
  <si>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</si>
  <si>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</si>
  <si>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</si>
  <si>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</si>
  <si>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</si>
  <si>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</si>
  <si>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</si>
  <si>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</si>
  <si>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</si>
  <si>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</si>
  <si>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</si>
  <si>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</si>
  <si>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</si>
  <si>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</si>
  <si>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</si>
  <si>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</si>
  <si>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</si>
  <si>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</si>
  <si>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</si>
  <si>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</si>
  <si>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</si>
  <si>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</si>
  <si>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</si>
  <si>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</si>
  <si>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</si>
  <si>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</si>
  <si>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</si>
  <si>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</si>
  <si>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</si>
  <si>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</si>
  <si>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</si>
  <si>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</si>
  <si>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</si>
  <si>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</si>
  <si>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</si>
  <si>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</si>
  <si>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</si>
  <si>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</si>
  <si>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</si>
  <si>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</si>
  <si>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</si>
  <si>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</si>
  <si>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</si>
  <si>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</si>
  <si>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</si>
  <si>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</si>
  <si>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</si>
  <si>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</si>
  <si>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</si>
  <si>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</si>
  <si>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</si>
  <si>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</si>
  <si>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</si>
  <si>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</si>
  <si>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</si>
  <si>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</si>
  <si>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</si>
  <si>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</si>
  <si>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</si>
  <si>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</si>
  <si>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</si>
  <si>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</si>
  <si>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</si>
  <si>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</si>
  <si>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</si>
  <si>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</si>
  <si>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</si>
  <si>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</si>
  <si>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</si>
  <si>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</si>
  <si>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</si>
  <si>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</si>
  <si>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</si>
  <si>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</si>
  <si>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</si>
  <si>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</si>
  <si>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</si>
  <si>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</si>
  <si>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</si>
  <si>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</si>
  <si>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</si>
  <si>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</si>
  <si>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</si>
  <si>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</si>
  <si>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</si>
  <si>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</si>
  <si>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</si>
  <si>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</si>
  <si>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</si>
  <si>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</si>
  <si>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</si>
  <si>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</si>
  <si>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</si>
  <si>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</si>
  <si>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</si>
  <si>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</si>
  <si>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</si>
  <si>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</si>
  <si>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</si>
  <si>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</si>
  <si>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</si>
  <si>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</si>
  <si>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</si>
  <si>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</si>
  <si>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</si>
  <si>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</si>
  <si>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</si>
  <si>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</si>
  <si>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</si>
  <si>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</si>
  <si>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</si>
  <si>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</si>
  <si>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</si>
  <si>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</si>
  <si>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</si>
  <si>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</si>
  <si>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</si>
  <si>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</si>
  <si>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</si>
  <si>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</si>
  <si>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</si>
  <si>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</si>
  <si>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</si>
  <si>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</si>
  <si>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</si>
  <si>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</si>
  <si>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</si>
  <si>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</si>
  <si>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</si>
  <si>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</si>
  <si>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</si>
  <si>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</si>
  <si>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</si>
  <si>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</si>
  <si>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</si>
  <si>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</si>
  <si>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</si>
  <si>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</si>
  <si>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</si>
  <si>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</si>
  <si>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</si>
  <si>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</si>
  <si>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</si>
  <si>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</si>
  <si>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</si>
  <si>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</si>
  <si>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</si>
  <si>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</si>
  <si>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</si>
  <si>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</si>
  <si>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</si>
  <si>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</si>
  <si>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</si>
  <si>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</si>
  <si>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</si>
  <si>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</si>
  <si>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</si>
  <si>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</si>
  <si>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</si>
  <si>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</si>
  <si>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</si>
  <si>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</si>
  <si>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</si>
  <si>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</si>
  <si>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</si>
  <si>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</si>
  <si>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</si>
  <si>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</si>
  <si>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</si>
  <si>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</si>
  <si>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</si>
  <si>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</si>
  <si>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</si>
  <si>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</si>
  <si>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</si>
  <si>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</si>
  <si>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</si>
  <si>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</si>
  <si>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</si>
  <si>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</si>
  <si>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</si>
  <si>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</si>
  <si>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</si>
  <si>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</si>
  <si>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</si>
  <si>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</si>
  <si>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</si>
  <si>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</si>
  <si>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</si>
  <si>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</si>
  <si>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</si>
  <si>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</si>
  <si>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</si>
  <si>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</si>
  <si>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</si>
  <si>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</si>
  <si>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</si>
  <si>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</si>
  <si>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</si>
  <si>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</si>
  <si>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</si>
  <si>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</si>
  <si>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</si>
  <si>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</si>
  <si>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</si>
  <si>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</si>
  <si>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</si>
  <si>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</si>
  <si>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</si>
  <si>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</si>
  <si>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</si>
  <si>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</si>
  <si>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</si>
  <si>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</si>
  <si>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</si>
  <si>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</si>
  <si>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</si>
  <si>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</si>
  <si>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</si>
  <si>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</si>
  <si>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</si>
  <si>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</si>
  <si>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</si>
  <si>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</si>
  <si>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</si>
  <si>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</si>
  <si>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</si>
  <si>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</si>
  <si>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</si>
  <si>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</si>
  <si>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</si>
  <si>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</si>
  <si>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</si>
  <si>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</si>
  <si>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</si>
  <si>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</si>
  <si>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</si>
  <si>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</si>
  <si>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</si>
  <si>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</si>
  <si>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</si>
  <si>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</si>
  <si>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</si>
  <si>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</si>
  <si>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</si>
  <si>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</si>
  <si>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</si>
  <si>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</si>
  <si>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</si>
  <si>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</si>
  <si>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</si>
  <si>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</si>
  <si>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</si>
  <si>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</si>
  <si>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</si>
  <si>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</si>
  <si>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</si>
  <si>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</si>
  <si>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</si>
  <si>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</si>
  <si>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</si>
  <si>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</si>
  <si>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</si>
  <si>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</si>
  <si>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</si>
  <si>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</si>
  <si>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</si>
  <si>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</si>
  <si>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</si>
  <si>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</si>
  <si>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</si>
  <si>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</si>
  <si>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</si>
  <si>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</si>
  <si>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</si>
  <si>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</si>
  <si>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</si>
  <si>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</si>
  <si>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</si>
  <si>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</si>
  <si>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</si>
  <si>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</si>
  <si>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</si>
  <si>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</si>
  <si>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</si>
  <si>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</si>
  <si>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</si>
  <si>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</si>
  <si>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</si>
  <si>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</si>
  <si>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</si>
  <si>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</si>
  <si>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</si>
  <si>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</si>
  <si>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</si>
  <si>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</si>
  <si>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</si>
  <si>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</si>
  <si>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</si>
  <si>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</si>
  <si>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</si>
  <si>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</si>
  <si>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</si>
  <si>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</si>
  <si>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</si>
  <si>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</si>
  <si>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</si>
  <si>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</si>
  <si>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</si>
  <si>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</si>
  <si>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</si>
  <si>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</si>
  <si>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</si>
  <si>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</si>
  <si>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</si>
  <si>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</si>
  <si>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</si>
  <si>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</si>
  <si>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</si>
  <si>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</si>
  <si>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</si>
  <si>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</si>
  <si>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</si>
  <si>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</si>
  <si>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</si>
  <si>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</si>
  <si>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</si>
  <si>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</si>
  <si>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</si>
  <si>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</si>
  <si>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</si>
  <si>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</si>
  <si>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</si>
  <si>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</si>
  <si>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</si>
  <si>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</si>
  <si>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</si>
  <si>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</si>
  <si>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</si>
  <si>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</si>
  <si>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</si>
  <si>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</si>
  <si>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</si>
  <si>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</si>
  <si>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</si>
  <si>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</si>
  <si>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</si>
  <si>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</si>
  <si>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</si>
  <si>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</si>
  <si>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</si>
  <si>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</si>
  <si>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</si>
  <si>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</si>
  <si>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</si>
  <si>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</si>
  <si>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</si>
  <si>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</si>
  <si>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</si>
  <si>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</si>
  <si>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</si>
  <si>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</si>
  <si>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</si>
  <si>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</si>
  <si>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</si>
  <si>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</si>
  <si>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</si>
  <si>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</si>
  <si>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</si>
  <si>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</si>
  <si>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</si>
  <si>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</si>
  <si>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</si>
  <si>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</si>
  <si>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</si>
  <si>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</si>
  <si>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</si>
  <si>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</si>
  <si>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</si>
  <si>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</si>
  <si>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</si>
  <si>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</si>
  <si>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</si>
  <si>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</si>
  <si>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</si>
  <si>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</si>
  <si>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</si>
  <si>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</si>
  <si>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</si>
  <si>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</si>
  <si>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</si>
  <si>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</si>
  <si>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</si>
  <si>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</si>
  <si>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</si>
  <si>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</si>
  <si>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</si>
  <si>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</si>
  <si>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</si>
  <si>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</si>
  <si>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</si>
  <si>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</si>
  <si>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</si>
  <si>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</si>
  <si>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</si>
  <si>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</si>
  <si>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</si>
  <si>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</si>
  <si>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</si>
  <si>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</si>
  <si>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</si>
  <si>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</si>
  <si>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</si>
  <si>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</si>
  <si>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</si>
  <si>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</si>
  <si>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</si>
  <si>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</si>
  <si>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</si>
  <si>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</si>
  <si>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</si>
  <si>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</si>
  <si>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</si>
  <si>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</si>
  <si>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</si>
  <si>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</si>
  <si>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</si>
  <si>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</si>
  <si>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</si>
  <si>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</si>
  <si>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</si>
  <si>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</si>
  <si>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</si>
  <si>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</si>
  <si>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</si>
  <si>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</si>
  <si>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</si>
  <si>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</si>
  <si>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</si>
  <si>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</si>
  <si>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</si>
  <si>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</si>
  <si>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</si>
  <si>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</si>
  <si>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</si>
  <si>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</si>
  <si>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</si>
  <si>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</si>
  <si>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</si>
  <si>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</si>
  <si>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</si>
  <si>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</si>
  <si>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</si>
  <si>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</si>
  <si>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</si>
  <si>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</si>
  <si>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</si>
  <si>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</si>
  <si>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</si>
  <si>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</si>
  <si>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</si>
  <si>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</si>
  <si>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</si>
  <si>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</si>
  <si>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</si>
  <si>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</si>
  <si>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</si>
  <si>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</si>
  <si>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</si>
  <si>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</si>
  <si>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</si>
  <si>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</si>
  <si>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</si>
  <si>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</si>
  <si>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</si>
  <si>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</si>
  <si>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</si>
  <si>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</si>
  <si>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</si>
  <si>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</si>
  <si>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</si>
  <si>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</si>
  <si>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</si>
  <si>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</si>
  <si>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</si>
  <si>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</si>
  <si>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</si>
  <si>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</si>
  <si>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</si>
  <si>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</si>
  <si>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</si>
  <si>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</si>
  <si>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</si>
  <si>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</si>
  <si>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</si>
  <si>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</si>
  <si>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</si>
  <si>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</si>
  <si>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</si>
  <si>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</si>
  <si>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</si>
  <si>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</si>
  <si>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</si>
  <si>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</si>
  <si>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</si>
  <si>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</si>
  <si>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</si>
  <si>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</si>
  <si>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</si>
  <si>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</si>
  <si>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</si>
  <si>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</si>
  <si>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</si>
  <si>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</si>
  <si>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</si>
  <si>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</si>
  <si>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</si>
  <si>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</si>
  <si>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</si>
  <si>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</si>
  <si>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</si>
  <si>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</si>
  <si>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</si>
  <si>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</si>
  <si>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</si>
  <si>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</si>
  <si>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</si>
  <si>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</si>
  <si>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</si>
  <si>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</si>
  <si>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</si>
  <si>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</si>
  <si>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</si>
  <si>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</si>
  <si>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</si>
  <si>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</si>
  <si>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</si>
  <si>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</si>
  <si>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</si>
  <si>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</si>
  <si>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</si>
  <si>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</si>
  <si>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</si>
  <si>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</si>
  <si>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</si>
  <si>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</si>
  <si>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</si>
  <si>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</si>
  <si>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</si>
  <si>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</si>
  <si>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</si>
  <si>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</si>
  <si>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</si>
  <si>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</si>
  <si>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</si>
  <si>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</si>
  <si>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</si>
  <si>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</si>
  <si>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</si>
  <si>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</si>
  <si>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</si>
  <si>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</si>
  <si>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</si>
  <si>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</si>
  <si>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</si>
  <si>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</si>
  <si>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</si>
  <si>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</si>
  <si>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</si>
  <si>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</si>
  <si>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</si>
  <si>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</si>
  <si>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</si>
  <si>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</si>
  <si>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</si>
  <si>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</si>
  <si>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</si>
  <si>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</si>
  <si>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</si>
  <si>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</si>
  <si>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</si>
  <si>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</si>
  <si>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</si>
  <si>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</si>
  <si>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</si>
  <si>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</si>
  <si>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</si>
  <si>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</si>
  <si>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</si>
  <si>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</si>
  <si>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</si>
  <si>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</si>
  <si>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</si>
  <si>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</si>
  <si>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</si>
  <si>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</si>
  <si>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</si>
  <si>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</si>
  <si>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</si>
  <si>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</si>
  <si>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</si>
  <si>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</si>
  <si>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</si>
  <si>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</si>
  <si>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</si>
  <si>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</si>
  <si>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</si>
  <si>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</si>
  <si>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</si>
  <si>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</si>
  <si>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</si>
  <si>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</si>
  <si>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</si>
  <si>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</si>
  <si>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</si>
  <si>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</si>
  <si>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</si>
  <si>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</si>
  <si>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</si>
  <si>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</si>
  <si>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</si>
  <si>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</si>
  <si>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</si>
  <si>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</si>
  <si>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</si>
  <si>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</si>
  <si>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</si>
  <si>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</si>
  <si>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</si>
  <si>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</si>
  <si>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</si>
  <si>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</si>
  <si>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</si>
  <si>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</si>
  <si>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</si>
  <si>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</si>
  <si>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</si>
  <si>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</si>
  <si>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</si>
  <si>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</si>
  <si>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</si>
  <si>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</si>
  <si>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</si>
  <si>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</si>
  <si>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</si>
  <si>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</si>
  <si>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</si>
  <si>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</si>
  <si>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</si>
  <si>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</si>
  <si>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</si>
  <si>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</si>
  <si>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</si>
  <si>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</si>
  <si>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</si>
  <si>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</si>
  <si>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</si>
  <si>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</si>
  <si>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</si>
  <si>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</si>
  <si>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</si>
  <si>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</si>
  <si>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</si>
  <si>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</si>
  <si>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</si>
  <si>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</si>
  <si>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</si>
  <si>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</si>
  <si>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</si>
  <si>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</si>
  <si>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</si>
  <si>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</si>
  <si>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</si>
  <si>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</si>
  <si>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</si>
  <si>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</si>
  <si>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</si>
  <si>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</si>
  <si>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</si>
  <si>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</si>
  <si>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</si>
  <si>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</si>
  <si>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</si>
  <si>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</si>
  <si>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</si>
  <si>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</si>
  <si>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</si>
  <si>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</si>
  <si>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</si>
  <si>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</si>
  <si>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</si>
  <si>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</si>
  <si>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</si>
  <si>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</si>
  <si>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</si>
  <si>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</si>
  <si>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</si>
  <si>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</si>
  <si>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</si>
  <si>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</si>
  <si>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</si>
  <si>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</si>
  <si>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</si>
  <si>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</si>
  <si>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</si>
  <si>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</si>
  <si>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</si>
  <si>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</si>
  <si>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</si>
  <si>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</si>
  <si>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</si>
  <si>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</si>
  <si>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</si>
  <si>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</si>
  <si>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</si>
  <si>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</si>
  <si>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</si>
  <si>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</si>
  <si>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</si>
  <si>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</si>
  <si>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</si>
  <si>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</si>
  <si>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</si>
  <si>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</si>
  <si>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</si>
  <si>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</si>
  <si>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</si>
  <si>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</si>
  <si>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</si>
  <si>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</si>
  <si>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</si>
  <si>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</si>
  <si>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</si>
  <si>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</si>
  <si>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</si>
  <si>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</si>
  <si>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</si>
  <si>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</si>
  <si>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</si>
  <si>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</si>
  <si>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</si>
  <si>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</si>
  <si>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</si>
  <si>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</si>
  <si>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</si>
  <si>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</si>
  <si>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</si>
  <si>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</si>
  <si>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</si>
  <si>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</si>
  <si>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</si>
  <si>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</si>
  <si>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</si>
  <si>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</si>
  <si>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</si>
  <si>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</si>
  <si>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</si>
  <si>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</si>
  <si>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</si>
  <si>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</si>
  <si>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</si>
  <si>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</si>
  <si>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</si>
  <si>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</si>
  <si>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</si>
  <si>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</si>
  <si>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</si>
  <si>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</si>
  <si>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</si>
  <si>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</si>
  <si>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</si>
  <si>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</si>
  <si>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</si>
  <si>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</si>
  <si>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</si>
  <si>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</si>
  <si>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</si>
  <si>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</si>
  <si>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</si>
  <si>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</si>
  <si>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</si>
  <si>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</si>
  <si>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</si>
  <si>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</si>
  <si>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</si>
  <si>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</si>
  <si>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</si>
  <si>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</si>
  <si>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</si>
  <si>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</si>
  <si>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</si>
  <si>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</si>
  <si>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</si>
  <si>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</si>
  <si>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</si>
  <si>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</si>
  <si>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</si>
  <si>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</si>
  <si>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</si>
  <si>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</si>
  <si>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</si>
  <si>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</si>
  <si>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</si>
  <si>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</si>
  <si>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</si>
  <si>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</si>
  <si>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</si>
  <si>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</si>
  <si>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</si>
  <si>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</si>
  <si>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</si>
  <si>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</si>
  <si>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</si>
  <si>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</si>
  <si>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</si>
  <si>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</si>
  <si>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</si>
  <si>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</si>
  <si>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</si>
  <si>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</si>
  <si>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</si>
  <si>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</si>
  <si>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</si>
  <si>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</si>
  <si>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</si>
  <si>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</si>
  <si>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</si>
  <si>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</si>
  <si>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</si>
  <si>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</si>
  <si>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</si>
  <si>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</si>
  <si>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</si>
  <si>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</si>
  <si>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</si>
  <si>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</si>
  <si>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</si>
  <si>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</si>
  <si>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</si>
  <si>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</si>
  <si>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</si>
  <si>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</si>
  <si>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</si>
  <si>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</si>
  <si>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</si>
  <si>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</si>
  <si>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</si>
  <si>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</si>
  <si>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</si>
  <si>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</si>
  <si>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</si>
  <si>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</si>
  <si>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</si>
  <si>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</si>
  <si>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</si>
  <si>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</si>
  <si>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</si>
  <si>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</si>
  <si>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</si>
  <si>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</si>
  <si>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</si>
  <si>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</si>
  <si>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</si>
  <si>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</si>
  <si>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</si>
  <si>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</si>
  <si>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</si>
  <si>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</si>
  <si>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</si>
  <si>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</si>
  <si>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</si>
  <si>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</si>
  <si>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</si>
  <si>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</si>
  <si>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</si>
  <si>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</si>
  <si>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</si>
  <si>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</si>
  <si>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</si>
  <si>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</si>
  <si>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</si>
  <si>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</si>
  <si>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</si>
  <si>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</si>
  <si>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</si>
  <si>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</si>
  <si>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</si>
  <si>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</si>
  <si>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</si>
  <si>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</si>
  <si>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</si>
  <si>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</si>
  <si>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</si>
  <si>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</si>
  <si>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</si>
  <si>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</si>
  <si>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</si>
  <si>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</si>
  <si>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</si>
  <si>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</si>
  <si>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</si>
  <si>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</si>
  <si>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</si>
  <si>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</si>
  <si>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</si>
  <si>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</si>
  <si>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</si>
  <si>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</si>
  <si>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</si>
  <si>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</si>
  <si>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</si>
  <si>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</si>
  <si>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</si>
  <si>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</si>
  <si>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</si>
  <si>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</si>
  <si>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</si>
  <si>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</si>
  <si>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</si>
  <si>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</si>
  <si>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</si>
  <si>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</si>
  <si>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</si>
  <si>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</si>
  <si>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</si>
  <si>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</si>
  <si>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</si>
  <si>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</si>
  <si>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</si>
  <si>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</si>
  <si>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</si>
  <si>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</si>
  <si>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</si>
  <si>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</si>
  <si>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</si>
  <si>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</si>
  <si>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</si>
  <si>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</si>
  <si>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</si>
  <si>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</si>
  <si>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</si>
  <si>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</si>
  <si>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</si>
  <si>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</si>
  <si>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</si>
  <si>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</si>
  <si>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</si>
  <si>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</si>
  <si>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</si>
  <si>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</si>
  <si>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</si>
  <si>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</si>
  <si>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</si>
  <si>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</si>
  <si>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</si>
  <si>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</si>
  <si>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</si>
  <si>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</si>
  <si>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</si>
  <si>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</si>
  <si>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</si>
  <si>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</si>
  <si>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</si>
  <si>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</si>
  <si>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</si>
  <si>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</si>
  <si>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</si>
  <si>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</si>
  <si>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</si>
  <si>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</si>
  <si>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</si>
  <si>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</si>
  <si>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</si>
  <si>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</si>
  <si>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</si>
  <si>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</si>
  <si>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</si>
  <si>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</si>
  <si>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</si>
  <si>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</si>
  <si>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</si>
  <si>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</si>
  <si>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</si>
  <si>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</si>
  <si>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</si>
  <si>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</si>
  <si>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</si>
  <si>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</si>
  <si>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</si>
  <si>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</si>
  <si>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</si>
  <si>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</si>
  <si>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</si>
  <si>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</si>
  <si>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</si>
  <si>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</si>
  <si>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</si>
  <si>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</si>
  <si>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</si>
  <si>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</si>
  <si>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</si>
  <si>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</si>
  <si>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</si>
  <si>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</si>
  <si>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</si>
  <si>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</si>
  <si>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</si>
  <si>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</si>
  <si>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</si>
  <si>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</si>
  <si>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</si>
  <si>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</si>
  <si>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</si>
  <si>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</si>
  <si>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</si>
  <si>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</si>
  <si>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</si>
  <si>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</si>
  <si>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</si>
  <si>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</si>
  <si>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</si>
  <si>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</si>
  <si>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</si>
  <si>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</si>
  <si>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</si>
  <si>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</si>
  <si>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</si>
  <si>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</si>
  <si>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</si>
  <si>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</si>
  <si>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</si>
  <si>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</si>
  <si>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</si>
  <si>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</si>
  <si>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</si>
  <si>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</si>
  <si>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</si>
  <si>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</si>
  <si>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</si>
  <si>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</si>
  <si>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</si>
  <si>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</si>
  <si>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</si>
  <si>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</si>
  <si>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</si>
  <si>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</si>
  <si>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</si>
  <si>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</si>
  <si>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</si>
  <si>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</si>
  <si>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</si>
  <si>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</si>
  <si>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</si>
  <si>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</si>
  <si>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</si>
  <si>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</si>
  <si>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</si>
  <si>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</si>
  <si>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</si>
  <si>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</si>
  <si>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</si>
  <si>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</si>
  <si>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</si>
  <si>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</si>
  <si>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</si>
  <si>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</si>
  <si>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</si>
  <si>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</si>
  <si>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</si>
  <si>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</si>
  <si>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</si>
  <si>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</si>
  <si>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</si>
  <si>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</si>
  <si>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</si>
  <si>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</si>
  <si>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</si>
  <si>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</si>
  <si>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</si>
  <si>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</si>
  <si>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</si>
  <si>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</si>
  <si>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</si>
  <si>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</si>
  <si>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</si>
  <si>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</si>
  <si>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</si>
  <si>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</si>
  <si>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</si>
  <si>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</si>
  <si>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</si>
  <si>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</si>
  <si>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</si>
  <si>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</si>
  <si>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</si>
  <si>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</si>
  <si>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</si>
  <si>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</si>
  <si>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</si>
  <si>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</si>
  <si>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</si>
  <si>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</si>
  <si>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</si>
  <si>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</si>
  <si>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</si>
  <si>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</si>
  <si>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</si>
  <si>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</si>
  <si>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</si>
  <si>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</si>
  <si>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</si>
  <si>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</si>
  <si>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</si>
  <si>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</si>
  <si>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</si>
  <si>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</si>
  <si>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</si>
  <si>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</si>
  <si>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</si>
  <si>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</si>
  <si>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</si>
  <si>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</si>
  <si>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</si>
  <si>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</si>
  <si>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</si>
  <si>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</si>
  <si>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</si>
  <si>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</si>
  <si>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</si>
  <si>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</si>
  <si>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</si>
  <si>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</si>
  <si>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</si>
  <si>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</si>
  <si>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</si>
  <si>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</si>
  <si>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</si>
  <si>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</si>
  <si>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</si>
  <si>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</si>
  <si>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</si>
  <si>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</si>
  <si>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</si>
  <si>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</si>
  <si>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</si>
  <si>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</si>
  <si>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</si>
  <si>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</si>
  <si>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</si>
  <si>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</si>
  <si>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</si>
  <si>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</si>
  <si>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</si>
  <si>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</si>
  <si>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</si>
  <si>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</si>
  <si>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</si>
  <si>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</si>
  <si>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</si>
  <si>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</si>
  <si>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</si>
  <si>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</si>
  <si>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</si>
  <si>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</si>
  <si>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</si>
  <si>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</si>
  <si>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</si>
  <si>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</si>
  <si>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</si>
  <si>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</si>
  <si>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</si>
  <si>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</si>
  <si>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</si>
  <si>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</si>
  <si>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</si>
  <si>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</si>
  <si>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</si>
  <si>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</si>
  <si>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</si>
  <si>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</si>
  <si>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</si>
  <si>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</si>
  <si>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</si>
  <si>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</si>
  <si>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</si>
  <si>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</si>
  <si>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</si>
  <si>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</si>
  <si>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</si>
  <si>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</si>
  <si>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</si>
  <si>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</si>
  <si>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</si>
  <si>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</si>
  <si>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</si>
  <si>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</si>
  <si>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</si>
  <si>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</si>
  <si>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</si>
  <si>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</si>
  <si>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</si>
  <si>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</si>
  <si>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</si>
  <si>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</si>
  <si>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</si>
  <si>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</si>
  <si>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</si>
  <si>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</si>
  <si>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</si>
  <si>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</si>
  <si>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</si>
  <si>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</si>
  <si>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</si>
  <si>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</si>
  <si>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</si>
  <si>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</si>
  <si>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</si>
  <si>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</si>
  <si>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</si>
  <si>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</si>
  <si>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</si>
  <si>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</si>
  <si>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</si>
  <si>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</si>
  <si>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</si>
  <si>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</si>
  <si>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</si>
  <si>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</si>
  <si>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</si>
  <si>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</si>
  <si>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</si>
  <si>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</si>
  <si>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</si>
  <si>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</si>
  <si>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</si>
  <si>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</si>
  <si>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</si>
  <si>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</si>
  <si>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</si>
  <si>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</si>
  <si>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</si>
  <si>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</si>
  <si>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</si>
  <si>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</si>
  <si>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</si>
  <si>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</si>
  <si>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</si>
  <si>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</si>
  <si>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</si>
  <si>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</si>
  <si>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</si>
  <si>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</si>
  <si>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</si>
  <si>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</si>
  <si>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</si>
  <si>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</si>
  <si>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</si>
  <si>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</si>
  <si>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</si>
  <si>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</si>
  <si>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</si>
  <si>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</si>
  <si>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</si>
  <si>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</si>
  <si>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</si>
  <si>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</si>
  <si>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</si>
  <si>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</si>
  <si>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</si>
  <si>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</si>
  <si>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</si>
  <si>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</si>
  <si>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</si>
  <si>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</si>
  <si>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</si>
  <si>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</si>
  <si>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</si>
  <si>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</si>
  <si>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</si>
  <si>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</si>
  <si>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</si>
  <si>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</si>
  <si>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</si>
  <si>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</si>
  <si>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</si>
  <si>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</si>
  <si>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</si>
  <si>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</si>
  <si>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</si>
  <si>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</si>
  <si>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</si>
  <si>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</si>
  <si>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</si>
  <si>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</si>
  <si>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</si>
  <si>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</si>
  <si>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</si>
  <si>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</si>
  <si>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</si>
  <si>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</si>
  <si>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</si>
  <si>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</si>
  <si>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</si>
  <si>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</si>
  <si>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</si>
  <si>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</si>
  <si>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</si>
  <si>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</si>
  <si>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</si>
  <si>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</si>
  <si>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</si>
  <si>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</si>
  <si>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</si>
  <si>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</si>
  <si>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</si>
  <si>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</si>
  <si>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</si>
  <si>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</si>
  <si>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</si>
  <si>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</si>
  <si>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</si>
  <si>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</si>
  <si>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</si>
  <si>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</si>
  <si>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</si>
  <si>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</si>
  <si>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</si>
  <si>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</si>
  <si>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</si>
  <si>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</si>
  <si>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</si>
  <si>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</si>
  <si>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</si>
  <si>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</si>
  <si>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</si>
  <si>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</si>
  <si>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</si>
  <si>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</si>
  <si>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</si>
  <si>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</si>
  <si>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</si>
  <si>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</si>
  <si>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</si>
  <si>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</si>
  <si>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</si>
  <si>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</si>
  <si>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</si>
  <si>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</si>
  <si>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</si>
  <si>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</si>
  <si>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</si>
  <si>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</si>
  <si>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</si>
  <si>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</si>
  <si>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</si>
  <si>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</si>
  <si>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</si>
  <si>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</si>
  <si>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</si>
  <si>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</si>
  <si>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</si>
  <si>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</si>
  <si>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</si>
  <si>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</si>
  <si>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</si>
  <si>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</si>
  <si>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</si>
  <si>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</si>
  <si>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</si>
  <si>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</si>
  <si>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</si>
  <si>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</si>
  <si>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</si>
  <si>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</si>
  <si>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</si>
  <si>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</si>
  <si>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</si>
  <si>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</si>
  <si>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</si>
  <si>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</si>
  <si>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</si>
  <si>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</si>
  <si>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</si>
  <si>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</si>
  <si>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</si>
  <si>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</si>
  <si>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</si>
  <si>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</si>
  <si>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</si>
  <si>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</si>
  <si>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</si>
  <si>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</si>
  <si>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</si>
  <si>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</si>
  <si>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</si>
  <si>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</si>
  <si>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</si>
  <si>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</si>
  <si>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</si>
  <si>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</si>
  <si>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</si>
  <si>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</si>
  <si>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</si>
  <si>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</si>
  <si>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</si>
  <si>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</si>
  <si>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</si>
  <si>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</si>
  <si>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</si>
  <si>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</si>
  <si>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</si>
  <si>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</si>
  <si>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</si>
  <si>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</si>
  <si>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</si>
  <si>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</si>
  <si>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</si>
  <si>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</si>
  <si>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</si>
  <si>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</si>
  <si>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</si>
  <si>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</si>
  <si>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</si>
  <si>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</si>
  <si>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</si>
  <si>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</si>
  <si>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</si>
  <si>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</si>
  <si>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</si>
  <si>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</si>
  <si>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</si>
  <si>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</si>
  <si>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</si>
  <si>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</si>
  <si>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</si>
  <si>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</si>
  <si>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</si>
  <si>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</si>
  <si>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</si>
  <si>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</si>
  <si>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</si>
  <si>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</si>
  <si>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</si>
  <si>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</si>
  <si>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</si>
  <si>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</si>
  <si>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</si>
  <si>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</si>
  <si>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</si>
  <si>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</si>
  <si>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</si>
  <si>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</si>
  <si>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</si>
  <si>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</si>
  <si>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</si>
  <si>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</si>
  <si>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</si>
  <si>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</si>
  <si>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</si>
  <si>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</si>
  <si>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</si>
  <si>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</si>
  <si>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</si>
  <si>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</si>
  <si>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</si>
  <si>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</si>
  <si>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</si>
  <si>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</si>
  <si>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</si>
  <si>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</si>
  <si>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</si>
  <si>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</si>
  <si>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</si>
  <si>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</si>
  <si>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</si>
  <si>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</si>
  <si>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</si>
  <si>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</si>
  <si>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</si>
  <si>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</si>
  <si>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</si>
  <si>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</si>
  <si>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</si>
  <si>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</si>
  <si>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</si>
  <si>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</si>
  <si>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</si>
  <si>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</si>
  <si>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</si>
  <si>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</si>
  <si>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</si>
  <si>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</si>
  <si>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</si>
  <si>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</si>
  <si>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</si>
  <si>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</si>
  <si>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</si>
  <si>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</si>
  <si>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</si>
  <si>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</si>
  <si>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</si>
  <si>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</si>
  <si>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</si>
  <si>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</si>
  <si>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</si>
  <si>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</si>
  <si>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</si>
  <si>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</si>
  <si>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</si>
  <si>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</si>
  <si>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</si>
  <si>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</si>
  <si>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</si>
  <si>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</si>
  <si>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</si>
  <si>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</si>
  <si>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</si>
  <si>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</si>
  <si>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</si>
  <si>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</si>
  <si>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</si>
  <si>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</si>
  <si>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</si>
  <si>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</si>
  <si>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</si>
  <si>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</si>
  <si>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</si>
  <si>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</si>
  <si>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</si>
  <si>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</si>
  <si>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</si>
  <si>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</si>
  <si>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</si>
  <si>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</si>
  <si>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</si>
  <si>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</si>
  <si>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</si>
  <si>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</si>
  <si>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</si>
  <si>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</si>
  <si>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</si>
  <si>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</si>
  <si>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</si>
  <si>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</si>
  <si>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</si>
  <si>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</si>
  <si>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</si>
  <si>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</si>
  <si>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</si>
  <si>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</si>
  <si>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</si>
  <si>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</si>
  <si>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</si>
  <si>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</si>
  <si>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</si>
  <si>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</si>
  <si>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</si>
  <si>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</si>
  <si>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</si>
  <si>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</si>
  <si>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</si>
  <si>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</si>
  <si>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</si>
  <si>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</si>
  <si>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</si>
  <si>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</si>
  <si>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</si>
  <si>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</si>
  <si>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</si>
  <si>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</si>
  <si>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</si>
  <si>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</si>
  <si>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</si>
  <si>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</si>
  <si>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</si>
  <si>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</si>
  <si>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</si>
  <si>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</si>
  <si>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</si>
  <si>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</si>
  <si>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</si>
  <si>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</si>
  <si>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</si>
  <si>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</si>
  <si>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</si>
  <si>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</si>
  <si>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</si>
  <si>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</si>
  <si>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</si>
  <si>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</si>
  <si>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</si>
  <si>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</si>
  <si>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</si>
  <si>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</si>
  <si>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</si>
  <si>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</si>
  <si>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</si>
  <si>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</si>
  <si>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</si>
  <si>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</si>
  <si>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</si>
  <si>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</si>
  <si>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</si>
  <si>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</si>
  <si>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</si>
  <si>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</si>
  <si>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</si>
  <si>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</si>
  <si>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</si>
  <si>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</si>
  <si>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</si>
  <si>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</si>
  <si>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</si>
  <si>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</si>
  <si>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</si>
  <si>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</si>
  <si>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</si>
  <si>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</si>
  <si>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</si>
  <si>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</si>
  <si>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</si>
  <si>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</si>
  <si>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</si>
  <si>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</si>
  <si>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</si>
  <si>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</si>
  <si>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</si>
  <si>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</si>
  <si>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</si>
  <si>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</si>
  <si>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</si>
  <si>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</si>
  <si>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</si>
  <si>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</si>
  <si>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</si>
  <si>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</si>
  <si>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</si>
  <si>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</si>
  <si>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</si>
  <si>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</si>
  <si>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</si>
  <si>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</si>
  <si>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</si>
  <si>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</si>
  <si>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</si>
  <si>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</si>
  <si>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</si>
  <si>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</si>
  <si>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</si>
  <si>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</si>
  <si>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</si>
  <si>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</si>
  <si>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</si>
  <si>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</si>
  <si>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</si>
  <si>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</si>
  <si>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</si>
  <si>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</si>
  <si>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</si>
  <si>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</si>
  <si>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</si>
  <si>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</si>
  <si>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</si>
  <si>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</si>
  <si>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</si>
  <si>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</si>
  <si>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</si>
  <si>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</si>
  <si>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</si>
  <si>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</si>
  <si>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</si>
  <si>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</si>
  <si>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</si>
  <si>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</si>
  <si>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</si>
  <si>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</si>
  <si>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</si>
  <si>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</si>
  <si>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</si>
  <si>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</si>
  <si>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</si>
  <si>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</si>
  <si>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</si>
  <si>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</si>
  <si>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</si>
  <si>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</si>
  <si>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</si>
  <si>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</si>
  <si>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</si>
  <si>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</si>
  <si>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</si>
  <si>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</si>
  <si>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</si>
  <si>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</si>
  <si>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</si>
  <si>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</si>
  <si>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</si>
  <si>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</si>
  <si>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</si>
  <si>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</si>
  <si>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</si>
  <si>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</si>
  <si>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</si>
  <si>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</si>
  <si>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</si>
  <si>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</si>
  <si>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</si>
  <si>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</si>
  <si>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</si>
  <si>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</si>
  <si>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</si>
  <si>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</si>
  <si>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</si>
  <si>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</si>
  <si>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</si>
  <si>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</si>
  <si>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</si>
  <si>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</si>
  <si>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</si>
  <si>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</si>
  <si>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</si>
  <si>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</si>
  <si>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</si>
  <si>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</si>
  <si>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</si>
  <si>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</si>
  <si>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</si>
  <si>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</si>
  <si>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</si>
  <si>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</si>
  <si>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</si>
  <si>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</si>
  <si>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</si>
  <si>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</si>
  <si>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</si>
  <si>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</si>
  <si>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</si>
  <si>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</si>
  <si>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</si>
  <si>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</si>
  <si>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</si>
  <si>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</si>
  <si>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</si>
  <si>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</si>
  <si>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</si>
  <si>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</si>
  <si>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</si>
  <si>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</si>
  <si>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</si>
  <si>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</si>
  <si>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</si>
  <si>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</si>
  <si>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</si>
  <si>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</si>
  <si>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</si>
  <si>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</si>
  <si>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</si>
  <si>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</si>
  <si>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</si>
  <si>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</si>
  <si>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</si>
  <si>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</si>
  <si>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</si>
  <si>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</si>
  <si>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</si>
  <si>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</si>
  <si>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</si>
  <si>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</si>
  <si>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</si>
  <si>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</si>
  <si>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</si>
  <si>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</si>
  <si>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</si>
  <si>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</si>
  <si>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</si>
  <si>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</si>
  <si>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</si>
  <si>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</si>
  <si>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</si>
  <si>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</si>
  <si>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</si>
  <si>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</si>
  <si>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</si>
  <si>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</si>
  <si>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</si>
  <si>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</si>
  <si>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</si>
  <si>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</si>
  <si>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</si>
  <si>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</si>
  <si>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</si>
  <si>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</si>
  <si>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</si>
  <si>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</si>
  <si>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</si>
  <si>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</si>
  <si>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</si>
  <si>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</si>
  <si>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</si>
  <si>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</si>
  <si>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</si>
  <si>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</si>
  <si>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</si>
  <si>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</si>
  <si>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</si>
  <si>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</si>
  <si>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</si>
  <si>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</si>
  <si>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</si>
  <si>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</si>
  <si>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</si>
  <si>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</si>
  <si>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</si>
  <si>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</si>
  <si>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</si>
  <si>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</si>
  <si>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</si>
  <si>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</si>
  <si>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</si>
  <si>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</si>
  <si>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</si>
  <si>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</si>
  <si>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</si>
  <si>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</si>
  <si>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</si>
  <si>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</si>
  <si>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</si>
  <si>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</si>
  <si>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</si>
  <si>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</si>
  <si>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</si>
  <si>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</si>
  <si>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</si>
  <si>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</si>
  <si>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</si>
  <si>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</si>
  <si>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</si>
  <si>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</si>
  <si>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</si>
  <si>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</si>
  <si>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</si>
  <si>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</si>
  <si>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</si>
  <si>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</si>
  <si>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</si>
  <si>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</si>
  <si>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</si>
  <si>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</si>
  <si>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</si>
  <si>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</si>
  <si>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</si>
  <si>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</si>
  <si>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</si>
  <si>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</si>
  <si>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</si>
  <si>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</si>
  <si>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</si>
  <si>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</si>
  <si>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</si>
  <si>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</si>
  <si>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</si>
  <si>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</si>
  <si>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</si>
  <si>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</si>
  <si>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</si>
  <si>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</si>
  <si>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</si>
  <si>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</si>
  <si>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</si>
  <si>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</si>
  <si>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</si>
  <si>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</si>
  <si>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</si>
  <si>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</si>
  <si>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</si>
  <si>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</si>
  <si>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</si>
  <si>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</si>
  <si>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</si>
  <si>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</si>
  <si>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</si>
  <si>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</si>
  <si>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</si>
  <si>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</si>
  <si>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</si>
  <si>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</si>
  <si>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</si>
  <si>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</si>
  <si>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</si>
  <si>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</si>
  <si>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</si>
  <si>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</si>
  <si>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</si>
  <si>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</si>
  <si>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</si>
  <si>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</si>
  <si>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</si>
  <si>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</si>
  <si>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</si>
  <si>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</si>
  <si>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</si>
  <si>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</si>
  <si>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</si>
  <si>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</si>
  <si>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</si>
  <si>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</si>
  <si>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</si>
  <si>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</si>
  <si>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</si>
  <si>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</si>
  <si>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</si>
  <si>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</si>
  <si>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</si>
  <si>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</si>
  <si>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</si>
  <si>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</si>
  <si>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</si>
  <si>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</si>
  <si>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</si>
  <si>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</si>
  <si>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</si>
  <si>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</si>
  <si>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</si>
  <si>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</si>
  <si>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</si>
  <si>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</si>
  <si>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</si>
  <si>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</si>
  <si>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</si>
  <si>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</si>
  <si>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</si>
  <si>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</si>
  <si>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</si>
  <si>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</si>
  <si>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</si>
  <si>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</si>
  <si>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</si>
  <si>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</si>
  <si>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</si>
  <si>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</si>
  <si>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</si>
  <si>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</si>
  <si>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</si>
  <si>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</si>
  <si>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</si>
  <si>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</si>
  <si>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</si>
  <si>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</si>
  <si>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</si>
  <si>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</si>
  <si>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</si>
  <si>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</si>
  <si>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</si>
  <si>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</si>
  <si>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</si>
  <si>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</si>
  <si>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</si>
  <si>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</si>
  <si>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</si>
  <si>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</si>
  <si>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</si>
  <si>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</si>
  <si>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</si>
  <si>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</si>
  <si>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</si>
  <si>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</si>
  <si>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</si>
  <si>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</si>
  <si>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</si>
  <si>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</si>
  <si>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</si>
  <si>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</si>
  <si>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</si>
  <si>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</si>
  <si>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</si>
  <si>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</si>
  <si>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</si>
  <si>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</si>
  <si>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</si>
  <si>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</si>
  <si>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</si>
  <si>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</si>
  <si>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</si>
  <si>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</si>
  <si>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</si>
  <si>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</si>
  <si>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</si>
  <si>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</si>
  <si>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</si>
  <si>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</si>
  <si>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</si>
  <si>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</si>
  <si>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</si>
  <si>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</si>
  <si>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</si>
  <si>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</si>
  <si>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</si>
  <si>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</si>
  <si>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</si>
  <si>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</si>
  <si>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</si>
  <si>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</si>
  <si>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</si>
  <si>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</si>
  <si>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</si>
  <si>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</si>
  <si>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</si>
  <si>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</si>
  <si>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</si>
  <si>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</si>
  <si>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</si>
  <si>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</si>
  <si>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</si>
  <si>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</si>
  <si>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</si>
  <si>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</si>
  <si>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</si>
  <si>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</si>
  <si>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</si>
  <si>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</si>
  <si>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</si>
  <si>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</si>
  <si>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</si>
  <si>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</si>
  <si>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</si>
  <si>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</si>
  <si>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</si>
  <si>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</si>
  <si>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</si>
  <si>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</si>
  <si>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</si>
  <si>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</si>
  <si>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</si>
  <si>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</si>
  <si>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</si>
  <si>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</si>
  <si>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</si>
  <si>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</si>
  <si>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</si>
  <si>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</si>
  <si>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</si>
  <si>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</si>
  <si>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</si>
  <si>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</si>
  <si>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</si>
  <si>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</si>
  <si>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</si>
  <si>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</si>
  <si>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</si>
  <si>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</si>
  <si>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</si>
  <si>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</si>
  <si>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</si>
  <si>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</si>
  <si>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</si>
  <si>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</si>
  <si>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</si>
  <si>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</si>
  <si>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</si>
  <si>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</si>
  <si>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</si>
  <si>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</si>
  <si>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</si>
  <si>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</si>
  <si>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</si>
  <si>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</si>
  <si>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</si>
  <si>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</si>
  <si>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</si>
  <si>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</si>
  <si>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</si>
  <si>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</si>
  <si>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</si>
  <si>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</si>
  <si>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</si>
  <si>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</si>
  <si>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</si>
  <si>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</si>
  <si>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</si>
  <si>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</si>
  <si>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</si>
  <si>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</si>
  <si>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</si>
  <si>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</si>
  <si>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</si>
  <si>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</si>
  <si>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</si>
  <si>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</si>
  <si>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</si>
  <si>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</si>
  <si>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</si>
  <si>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</si>
  <si>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</si>
  <si>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</si>
  <si>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</si>
  <si>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</si>
  <si>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</si>
  <si>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</si>
  <si>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</si>
  <si>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</si>
  <si>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</si>
  <si>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</si>
  <si>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</si>
  <si>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</si>
  <si>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</si>
  <si>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</si>
  <si>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</si>
  <si>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</si>
  <si>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</si>
  <si>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</si>
  <si>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</si>
  <si>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</si>
  <si>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</si>
  <si>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</si>
  <si>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</si>
  <si>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</si>
  <si>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</si>
  <si>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</si>
  <si>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</si>
  <si>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</si>
  <si>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</si>
  <si>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</si>
  <si>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</si>
  <si>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</si>
  <si>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</si>
  <si>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</si>
  <si>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</si>
  <si>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</si>
  <si>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</si>
  <si>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</si>
  <si>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</si>
  <si>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</si>
  <si>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</si>
  <si>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</si>
  <si>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</si>
  <si>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</si>
  <si>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</si>
  <si>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</si>
  <si>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</si>
  <si>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</si>
  <si>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</si>
  <si>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</si>
  <si>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</si>
  <si>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</si>
  <si>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</si>
  <si>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</si>
  <si>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</si>
  <si>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</si>
  <si>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</si>
  <si>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</si>
  <si>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</si>
  <si>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</si>
  <si>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</si>
  <si>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</si>
  <si>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</si>
  <si>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</si>
  <si>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</si>
  <si>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</si>
  <si>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</si>
  <si>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</si>
  <si>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</si>
  <si>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</si>
  <si>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</si>
  <si>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</si>
  <si>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</si>
  <si>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</si>
  <si>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</si>
  <si>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</si>
  <si>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</si>
  <si>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</si>
  <si>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</si>
  <si>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</si>
  <si>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</si>
  <si>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</si>
  <si>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</si>
  <si>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</si>
  <si>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</si>
  <si>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</si>
  <si>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</si>
  <si>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</si>
  <si>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</si>
  <si>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</si>
  <si>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</si>
  <si>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</si>
  <si>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</si>
  <si>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</si>
  <si>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</si>
  <si>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</si>
  <si>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</si>
  <si>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</si>
  <si>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</si>
  <si>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</si>
  <si>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</si>
  <si>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</si>
  <si>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</si>
  <si>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</si>
  <si>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</si>
  <si>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</si>
  <si>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</si>
  <si>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</si>
  <si>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</si>
  <si>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</si>
  <si>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</si>
  <si>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</si>
  <si>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</si>
  <si>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</si>
  <si>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</si>
  <si>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</si>
  <si>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</si>
  <si>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</si>
  <si>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</si>
  <si>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</si>
  <si>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</si>
  <si>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</si>
  <si>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</si>
  <si>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</si>
  <si>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</si>
  <si>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</si>
  <si>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</si>
  <si>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</si>
  <si>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</si>
  <si>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</si>
  <si>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</si>
  <si>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</si>
  <si>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</si>
  <si>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</si>
  <si>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</si>
  <si>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</si>
  <si>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</si>
  <si>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</si>
  <si>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</si>
  <si>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</si>
  <si>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</si>
  <si>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</si>
  <si>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</si>
  <si>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</si>
  <si>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</si>
  <si>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</si>
  <si>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</si>
  <si>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</si>
  <si>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</si>
  <si>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</si>
  <si>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</si>
  <si>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</si>
  <si>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</si>
  <si>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</si>
  <si>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</si>
  <si>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</si>
  <si>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</si>
  <si>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</si>
  <si>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</si>
  <si>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</si>
  <si>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</si>
  <si>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</si>
  <si>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</si>
  <si>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</si>
  <si>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</si>
  <si>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</si>
  <si>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</si>
  <si>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</si>
  <si>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</si>
  <si>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</si>
  <si>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</si>
  <si>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</si>
  <si>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</si>
  <si>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</si>
  <si>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</si>
  <si>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</si>
  <si>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</si>
  <si>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</si>
  <si>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</si>
  <si>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</si>
  <si>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</si>
  <si>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</si>
  <si>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</si>
  <si>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</si>
  <si>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</si>
  <si>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</si>
  <si>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</si>
  <si>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</si>
  <si>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</si>
  <si>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</si>
  <si>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</si>
  <si>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</si>
  <si>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</si>
  <si>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</si>
  <si>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</si>
  <si>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</si>
  <si>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</si>
  <si>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</si>
  <si>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</si>
  <si>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</si>
  <si>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</si>
  <si>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</si>
  <si>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</si>
  <si>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</si>
  <si>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</si>
  <si>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</si>
  <si>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</si>
  <si>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</si>
  <si>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</si>
  <si>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</si>
  <si>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</si>
  <si>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</si>
  <si>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</si>
  <si>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</si>
  <si>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</si>
  <si>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</si>
  <si>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</si>
  <si>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</si>
  <si>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</si>
  <si>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</si>
  <si>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</si>
  <si>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</si>
  <si>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</si>
  <si>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</si>
  <si>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</si>
  <si>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</si>
  <si>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</si>
  <si>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</si>
  <si>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</si>
  <si>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</si>
  <si>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</si>
  <si>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</si>
  <si>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</si>
  <si>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</si>
  <si>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</si>
  <si>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</si>
  <si>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</si>
  <si>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</si>
  <si>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</si>
  <si>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</si>
  <si>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</si>
  <si>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</si>
  <si>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</si>
  <si>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</si>
  <si>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</si>
  <si>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</si>
  <si>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</si>
  <si>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</si>
  <si>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</si>
  <si>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</si>
  <si>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</si>
  <si>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</si>
  <si>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</si>
  <si>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</si>
  <si>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</si>
  <si>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</si>
  <si>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</si>
  <si>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</si>
  <si>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</si>
  <si>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</si>
  <si>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</si>
  <si>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</si>
  <si>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</si>
  <si>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</si>
  <si>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</si>
  <si>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</si>
  <si>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</si>
  <si>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</si>
  <si>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</si>
  <si>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</si>
  <si>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</si>
  <si>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</si>
  <si>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</si>
  <si>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</si>
  <si>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</si>
  <si>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</si>
  <si>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</si>
  <si>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</si>
  <si>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</si>
  <si>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</si>
  <si>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</si>
  <si>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</si>
  <si>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</si>
  <si>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</si>
  <si>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</si>
  <si>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</si>
  <si>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</si>
  <si>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</si>
  <si>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</si>
  <si>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</si>
  <si>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</si>
  <si>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</si>
  <si>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</si>
  <si>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</si>
  <si>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</si>
  <si>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</si>
  <si>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</si>
  <si>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</si>
  <si>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</si>
  <si>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</si>
  <si>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</si>
  <si>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</si>
  <si>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</si>
  <si>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</si>
  <si>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</si>
  <si>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</si>
  <si>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</si>
  <si>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</si>
  <si>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</si>
  <si>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</si>
  <si>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</si>
  <si>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</si>
  <si>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</si>
  <si>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</si>
  <si>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</si>
  <si>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</si>
  <si>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</si>
  <si>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</si>
  <si>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</si>
  <si>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</si>
  <si>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</si>
  <si>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</si>
  <si>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</si>
  <si>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</si>
  <si>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</si>
  <si>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</si>
  <si>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</si>
  <si>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</si>
  <si>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</si>
  <si>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</si>
  <si>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</si>
  <si>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</si>
  <si>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</si>
  <si>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</si>
  <si>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</si>
  <si>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</si>
  <si>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</si>
  <si>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</si>
  <si>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</si>
  <si>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</si>
  <si>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</si>
  <si>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</si>
  <si>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</si>
  <si>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</si>
  <si>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</si>
  <si>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</si>
  <si>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</si>
  <si>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</si>
  <si>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</si>
  <si>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</si>
  <si>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</si>
  <si>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</si>
  <si>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</si>
  <si>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</si>
  <si>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</si>
  <si>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</si>
  <si>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</si>
  <si>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</si>
  <si>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</si>
  <si>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</si>
  <si>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</si>
  <si>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</si>
  <si>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</si>
  <si>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</si>
  <si>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</si>
  <si>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</si>
  <si>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</si>
  <si>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</si>
  <si>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</si>
  <si>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</si>
  <si>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</si>
  <si>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</si>
  <si>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</si>
  <si>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</si>
  <si>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</si>
  <si>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</si>
  <si>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</si>
  <si>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</si>
  <si>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</si>
  <si>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</si>
  <si>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</si>
  <si>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</si>
  <si>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</si>
  <si>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</si>
  <si>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</si>
  <si>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</si>
  <si>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</si>
  <si>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</si>
  <si>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</si>
  <si>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</si>
  <si>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</si>
  <si>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</si>
  <si>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</si>
  <si>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</si>
  <si>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</si>
  <si>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</si>
  <si>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</si>
  <si>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</si>
  <si>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</si>
  <si>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</si>
  <si>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</si>
  <si>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</si>
  <si>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</si>
  <si>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</si>
  <si>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</si>
  <si>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</si>
  <si>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</si>
  <si>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</si>
  <si>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</si>
  <si>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</si>
  <si>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</si>
  <si>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</si>
  <si>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</si>
  <si>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</si>
  <si>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</si>
  <si>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</si>
  <si>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</si>
  <si>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</si>
  <si>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</si>
  <si>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</si>
  <si>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</si>
  <si>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</si>
  <si>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</si>
  <si>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</si>
  <si>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</si>
  <si>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</si>
  <si>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</si>
  <si>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</si>
  <si>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</si>
  <si>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</si>
  <si>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</si>
  <si>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</si>
  <si>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</si>
  <si>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</si>
  <si>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</si>
  <si>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</si>
  <si>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</si>
  <si>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</si>
  <si>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</si>
  <si>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</si>
  <si>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</si>
  <si>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</si>
  <si>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</si>
  <si>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</si>
  <si>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</si>
  <si>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</si>
  <si>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</si>
  <si>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</si>
  <si>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</si>
  <si>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</si>
  <si>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</si>
  <si>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</si>
  <si>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</si>
  <si>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</si>
  <si>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</si>
  <si>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</si>
  <si>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</si>
  <si>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</si>
  <si>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</si>
  <si>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</si>
  <si>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</si>
  <si>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</si>
  <si>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</si>
  <si>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</si>
  <si>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</si>
  <si>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</si>
  <si>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</si>
  <si>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</si>
  <si>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</si>
  <si>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</si>
  <si>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</si>
  <si>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</si>
  <si>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</si>
  <si>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</si>
  <si>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</si>
  <si>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</si>
  <si>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</si>
  <si>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</si>
  <si>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</si>
  <si>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</si>
  <si>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</si>
  <si>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</si>
  <si>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</si>
  <si>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</si>
  <si>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</si>
  <si>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</si>
  <si>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</si>
  <si>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</si>
  <si>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</si>
  <si>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</si>
  <si>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</si>
  <si>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</si>
  <si>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</si>
  <si>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</si>
  <si>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</si>
  <si>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</si>
  <si>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</si>
  <si>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</si>
  <si>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</si>
  <si>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</si>
  <si>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</si>
  <si>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</si>
  <si>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</si>
  <si>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</si>
  <si>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</si>
  <si>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</si>
  <si>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</si>
  <si>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</si>
  <si>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</si>
  <si>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</si>
  <si>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</si>
  <si>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</si>
  <si>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</si>
  <si>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</si>
  <si>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</si>
  <si>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</si>
  <si>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</si>
  <si>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</si>
  <si>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</si>
  <si>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</si>
  <si>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</si>
  <si>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</si>
  <si>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</si>
  <si>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</si>
  <si>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</si>
  <si>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</si>
  <si>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</si>
  <si>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</si>
  <si>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</si>
  <si>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</si>
  <si>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</si>
  <si>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</si>
  <si>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</si>
  <si>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</si>
  <si>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</si>
  <si>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</si>
  <si>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</si>
  <si>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</si>
  <si>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</si>
  <si>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</si>
  <si>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</si>
  <si>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</si>
  <si>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</si>
  <si>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</si>
  <si>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</si>
  <si>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</si>
  <si>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</si>
  <si>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</si>
  <si>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</si>
  <si>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</si>
  <si>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</si>
  <si>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</si>
  <si>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</si>
  <si>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</si>
  <si>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</si>
  <si>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</si>
  <si>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</si>
  <si>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</si>
  <si>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</si>
  <si>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</si>
  <si>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</si>
  <si>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</si>
  <si>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</si>
  <si>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</si>
  <si>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</si>
  <si>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</si>
  <si>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</si>
  <si>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</si>
  <si>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</si>
  <si>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</si>
  <si>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</si>
  <si>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</si>
  <si>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</si>
  <si>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</si>
  <si>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</si>
  <si>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</si>
  <si>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</si>
  <si>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</si>
  <si>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</si>
  <si>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</si>
  <si>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</si>
  <si>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</si>
  <si>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</si>
  <si>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</si>
  <si>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</si>
  <si>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</si>
  <si>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</si>
  <si>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</si>
  <si>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</si>
  <si>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</si>
  <si>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</si>
  <si>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</si>
  <si>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</si>
  <si>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</si>
  <si>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</si>
  <si>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</si>
  <si>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</si>
  <si>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</si>
  <si>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</si>
  <si>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</si>
  <si>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</si>
  <si>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</si>
  <si>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</si>
  <si>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</si>
  <si>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</si>
  <si>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</si>
  <si>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</si>
  <si>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</si>
  <si>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</si>
  <si>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</si>
  <si>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</si>
  <si>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</si>
  <si>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</si>
  <si>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</si>
  <si>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</si>
  <si>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</si>
  <si>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</si>
  <si>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</si>
  <si>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</si>
  <si>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</si>
  <si>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</si>
  <si>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</si>
  <si>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</si>
  <si>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</si>
  <si>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</si>
  <si>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</si>
  <si>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</si>
  <si>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</si>
  <si>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</si>
  <si>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</si>
  <si>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</si>
  <si>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</si>
  <si>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</si>
  <si>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</si>
  <si>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</si>
  <si>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</si>
  <si>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</si>
  <si>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</si>
  <si>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</si>
  <si>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</si>
  <si>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</si>
  <si>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</si>
  <si>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</si>
  <si>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</si>
  <si>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</si>
  <si>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</si>
  <si>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</si>
  <si>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</si>
  <si>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</si>
  <si>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</si>
  <si>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</si>
  <si>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</si>
  <si>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</si>
  <si>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</si>
  <si>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</si>
  <si>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</si>
  <si>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</si>
  <si>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</si>
  <si>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</si>
  <si>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</si>
  <si>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</si>
  <si>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</si>
  <si>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</si>
  <si>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</si>
  <si>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</si>
  <si>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</si>
  <si>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</si>
  <si>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</si>
  <si>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</si>
  <si>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</si>
  <si>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</si>
  <si>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</si>
  <si>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</si>
  <si>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</si>
  <si>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</si>
  <si>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</si>
  <si>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</si>
  <si>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</si>
  <si>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</si>
  <si>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</si>
  <si>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</si>
  <si>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</si>
  <si>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</si>
  <si>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</si>
  <si>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</si>
  <si>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</si>
  <si>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</si>
  <si>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</si>
  <si>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</si>
  <si>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</si>
  <si>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</si>
  <si>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</si>
  <si>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</si>
  <si>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</si>
  <si>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</si>
  <si>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</si>
  <si>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</si>
  <si>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</si>
  <si>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</si>
  <si>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</si>
  <si>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</si>
  <si>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</si>
  <si>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</si>
  <si>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</si>
  <si>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</si>
  <si>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</si>
  <si>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</si>
  <si>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</si>
  <si>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</si>
  <si>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</si>
  <si>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</si>
  <si>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</si>
  <si>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</si>
  <si>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</si>
  <si>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</si>
  <si>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</si>
  <si>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</si>
  <si>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</si>
  <si>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</si>
  <si>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</si>
  <si>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</si>
  <si>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</si>
  <si>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</si>
  <si>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</si>
  <si>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</si>
  <si>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</si>
  <si>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</si>
  <si>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</si>
  <si>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</si>
  <si>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</si>
  <si>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</si>
  <si>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</si>
  <si>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</si>
  <si>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</si>
  <si>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</si>
  <si>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</si>
  <si>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</si>
  <si>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</si>
  <si>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</si>
  <si>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</si>
  <si>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</si>
  <si>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</si>
  <si>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</si>
  <si>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</si>
  <si>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</si>
  <si>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</si>
  <si>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</si>
  <si>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</si>
  <si>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</si>
  <si>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</si>
  <si>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</si>
  <si>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</si>
  <si>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</si>
  <si>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</si>
  <si>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</si>
  <si>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</si>
  <si>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</si>
  <si>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</si>
  <si>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</si>
  <si>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</si>
  <si>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</si>
  <si>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</si>
  <si>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</si>
  <si>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</si>
  <si>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</si>
  <si>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</si>
  <si>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</si>
  <si>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</si>
  <si>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</si>
  <si>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</si>
  <si>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</si>
  <si>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</si>
  <si>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</si>
  <si>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</si>
  <si>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</si>
  <si>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</si>
  <si>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</si>
  <si>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</si>
  <si>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</si>
  <si>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</si>
  <si>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</si>
  <si>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</si>
  <si>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</si>
  <si>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</si>
  <si>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</si>
  <si>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</si>
  <si>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</si>
  <si>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</si>
  <si>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</si>
  <si>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</si>
  <si>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</si>
  <si>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</si>
  <si>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</si>
  <si>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</si>
  <si>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</si>
  <si>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</si>
  <si>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</si>
  <si>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</si>
  <si>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</si>
  <si>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</si>
  <si>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</si>
  <si>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</si>
  <si>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</si>
  <si>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</si>
  <si>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</si>
  <si>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</si>
  <si>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</si>
  <si>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</si>
  <si>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</si>
  <si>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</si>
  <si>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</si>
  <si>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</si>
  <si>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</si>
  <si>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</si>
  <si>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</si>
  <si>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</si>
  <si>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</si>
  <si>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</si>
  <si>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</si>
  <si>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</si>
  <si>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</si>
  <si>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</si>
  <si>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</si>
  <si>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</si>
  <si>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</si>
  <si>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</si>
  <si>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</si>
  <si>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</si>
  <si>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</si>
  <si>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</si>
  <si>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</si>
  <si>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</si>
  <si>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</si>
  <si>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</si>
  <si>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</si>
  <si>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</si>
  <si>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</si>
  <si>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</si>
  <si>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</si>
  <si>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</si>
  <si>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</si>
  <si>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</si>
  <si>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</si>
  <si>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</si>
  <si>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</si>
  <si>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</si>
  <si>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</si>
  <si>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</si>
  <si>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</si>
  <si>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</si>
  <si>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</si>
  <si>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</si>
  <si>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</si>
  <si>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</si>
  <si>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</si>
  <si>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</si>
  <si>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</si>
  <si>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</si>
  <si>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</si>
  <si>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</si>
  <si>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</si>
  <si>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</si>
  <si>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</si>
  <si>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</si>
  <si>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</si>
  <si>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</si>
  <si>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</si>
  <si>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</si>
  <si>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</si>
  <si>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</si>
  <si>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</si>
  <si>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</si>
  <si>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</si>
  <si>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</si>
  <si>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</si>
  <si>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</si>
  <si>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</si>
  <si>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</si>
  <si>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</si>
  <si>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</si>
  <si>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</si>
  <si>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</si>
  <si>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</si>
  <si>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</si>
  <si>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</si>
  <si>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</si>
  <si>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</si>
  <si>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</si>
  <si>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</si>
  <si>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</si>
  <si>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</si>
  <si>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</si>
  <si>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</si>
  <si>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</si>
  <si>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</si>
  <si>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</si>
  <si>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</si>
  <si>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</si>
  <si>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</si>
  <si>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</si>
  <si>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</si>
  <si>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</si>
  <si>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</si>
  <si>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</si>
  <si>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</si>
  <si>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</si>
  <si>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</si>
  <si>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</si>
  <si>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</si>
  <si>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</si>
  <si>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</si>
  <si>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</si>
  <si>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</si>
  <si>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</si>
  <si>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</si>
  <si>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</si>
  <si>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</si>
  <si>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</si>
  <si>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</si>
  <si>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</si>
  <si>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</si>
  <si>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</si>
  <si>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</si>
  <si>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</si>
  <si>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</si>
  <si>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</si>
  <si>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</si>
  <si>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</si>
  <si>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</si>
  <si>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</si>
  <si>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</si>
  <si>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</si>
  <si>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</si>
  <si>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</si>
  <si>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</si>
  <si>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</si>
  <si>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</si>
  <si>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</si>
  <si>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</si>
  <si>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</si>
  <si>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</si>
  <si>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</si>
  <si>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</si>
  <si>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</si>
  <si>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</si>
  <si>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</si>
  <si>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</si>
  <si>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</si>
  <si>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</si>
  <si>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</si>
  <si>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</si>
  <si>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</si>
  <si>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</si>
  <si>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</si>
  <si>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</si>
  <si>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</si>
  <si>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</si>
  <si>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</si>
  <si>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</si>
  <si>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</si>
  <si>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</si>
  <si>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</si>
  <si>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</si>
  <si>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</si>
  <si>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</si>
  <si>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</si>
  <si>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</si>
  <si>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</si>
  <si>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</si>
  <si>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</si>
  <si>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</si>
  <si>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</si>
  <si>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</si>
  <si>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</si>
  <si>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</si>
  <si>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</si>
  <si>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</si>
  <si>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</si>
  <si>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</si>
  <si>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</si>
  <si>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</si>
  <si>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</si>
  <si>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</si>
  <si>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</si>
  <si>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</si>
  <si>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</si>
  <si>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</si>
  <si>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</si>
  <si>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</si>
  <si>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</si>
  <si>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</si>
  <si>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</si>
  <si>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</si>
  <si>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</si>
  <si>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</si>
  <si>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</si>
  <si>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</si>
  <si>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</si>
  <si>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</si>
  <si>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</si>
  <si>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</si>
  <si>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</si>
  <si>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</si>
  <si>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</si>
  <si>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</si>
  <si>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</si>
  <si>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</si>
  <si>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</si>
  <si>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</si>
  <si>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</si>
  <si>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</si>
  <si>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</si>
  <si>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</si>
  <si>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</si>
  <si>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</si>
  <si>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</si>
  <si>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</si>
  <si>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</si>
  <si>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</si>
  <si>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</si>
  <si>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</si>
  <si>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</si>
  <si>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</si>
  <si>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</si>
  <si>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</si>
  <si>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</si>
  <si>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</si>
  <si>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</si>
  <si>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</si>
  <si>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</si>
  <si>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</si>
  <si>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</si>
  <si>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</si>
  <si>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</si>
  <si>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</si>
  <si>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</si>
  <si>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</si>
  <si>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</si>
  <si>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</si>
  <si>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</si>
  <si>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</si>
  <si>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</si>
  <si>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</si>
  <si>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</si>
  <si>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</si>
  <si>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</si>
  <si>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</si>
  <si>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</si>
  <si>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</si>
  <si>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</si>
  <si>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</si>
  <si>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</si>
  <si>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</si>
  <si>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</si>
  <si>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</si>
  <si>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</si>
  <si>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</si>
  <si>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</si>
  <si>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</si>
  <si>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</si>
  <si>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</si>
  <si>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</si>
  <si>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</si>
  <si>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</si>
  <si>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</si>
  <si>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</si>
  <si>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</si>
  <si>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</si>
  <si>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</si>
  <si>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</si>
  <si>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</si>
  <si>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</si>
  <si>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</si>
  <si>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</si>
  <si>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</si>
  <si>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</si>
  <si>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</si>
  <si>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</si>
  <si>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</si>
  <si>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</si>
  <si>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</si>
  <si>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</si>
  <si>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</si>
  <si>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</si>
  <si>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</si>
  <si>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</si>
  <si>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</si>
  <si>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</si>
  <si>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</si>
  <si>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</si>
  <si>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</si>
  <si>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</si>
  <si>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</si>
  <si>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</si>
  <si>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</si>
  <si>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</si>
  <si>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</si>
  <si>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</si>
  <si>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</si>
  <si>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</si>
  <si>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</si>
  <si>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</si>
  <si>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</si>
  <si>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</si>
  <si>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</si>
  <si>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</si>
  <si>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</si>
  <si>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</si>
  <si>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</si>
  <si>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</si>
  <si>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</si>
  <si>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</si>
  <si>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</si>
  <si>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</si>
  <si>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</si>
  <si>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</si>
  <si>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</si>
  <si>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</si>
  <si>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</si>
  <si>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</si>
  <si>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</si>
  <si>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</si>
  <si>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</si>
  <si>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</si>
  <si>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</si>
  <si>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</si>
  <si>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</si>
  <si>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</si>
  <si>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</si>
  <si>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</si>
  <si>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</si>
  <si>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</si>
  <si>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</si>
  <si>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</si>
  <si>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</si>
  <si>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</si>
  <si>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</si>
  <si>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</si>
  <si>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</si>
  <si>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</si>
  <si>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</si>
  <si>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</si>
  <si>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</si>
  <si>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</si>
  <si>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</si>
  <si>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</si>
  <si>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</si>
  <si>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</si>
  <si>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</si>
  <si>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</si>
  <si>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</si>
  <si>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</si>
  <si>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</si>
  <si>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</si>
  <si>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</si>
  <si>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</si>
  <si>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</si>
  <si>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</si>
  <si>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</si>
  <si>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</si>
  <si>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</si>
  <si>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</si>
  <si>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</si>
  <si>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</si>
  <si>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</si>
  <si>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</si>
  <si>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</si>
  <si>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</si>
  <si>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</si>
  <si>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</si>
  <si>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</si>
  <si>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</si>
  <si>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</si>
  <si>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</si>
  <si>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</si>
  <si>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</si>
  <si>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</si>
  <si>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</si>
  <si>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</si>
  <si>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</si>
  <si>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</si>
  <si>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</si>
  <si>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</si>
  <si>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</si>
  <si>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</si>
  <si>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</si>
  <si>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</si>
  <si>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</si>
  <si>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</si>
  <si>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</si>
  <si>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</si>
  <si>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</si>
  <si>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</si>
  <si>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</si>
  <si>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</si>
  <si>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</si>
  <si>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</si>
  <si>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</si>
  <si>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</si>
  <si>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</si>
  <si>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</si>
  <si>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</si>
  <si>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</si>
  <si>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</si>
  <si>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</si>
  <si>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</si>
  <si>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</si>
  <si>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</si>
  <si>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</si>
  <si>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</si>
  <si>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</si>
  <si>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</si>
  <si>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</si>
  <si>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</si>
  <si>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</si>
  <si>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</si>
  <si>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</si>
  <si>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</si>
  <si>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</si>
  <si>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</si>
  <si>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</si>
  <si>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</si>
  <si>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</si>
  <si>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</si>
  <si>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</si>
  <si>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</si>
  <si>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</si>
  <si>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</si>
  <si>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</si>
  <si>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</si>
  <si>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</si>
  <si>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</si>
  <si>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</si>
  <si>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</si>
  <si>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</si>
  <si>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</si>
  <si>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</si>
  <si>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</si>
  <si>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</si>
  <si>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</si>
  <si>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</si>
  <si>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</si>
  <si>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</si>
  <si>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</si>
  <si>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</si>
  <si>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</si>
  <si>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</si>
  <si>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</si>
  <si>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</si>
  <si>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</si>
  <si>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</si>
  <si>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</si>
  <si>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</si>
  <si>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</si>
  <si>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</si>
  <si>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</si>
  <si>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</si>
  <si>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</si>
  <si>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</si>
  <si>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</si>
  <si>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</si>
  <si>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</si>
  <si>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</si>
  <si>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</si>
  <si>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</si>
  <si>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</si>
  <si>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</si>
  <si>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</si>
  <si>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</si>
  <si>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</si>
  <si>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</si>
  <si>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</si>
  <si>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</si>
  <si>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</si>
  <si>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</si>
  <si>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</si>
  <si>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</si>
  <si>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</si>
  <si>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</si>
  <si>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</si>
  <si>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</si>
  <si>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</si>
  <si>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</si>
  <si>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</si>
  <si>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</si>
  <si>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</si>
  <si>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</si>
  <si>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</si>
  <si>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</si>
  <si>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</si>
  <si>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</si>
  <si>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</si>
  <si>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</si>
  <si>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</si>
  <si>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</si>
  <si>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</si>
  <si>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</si>
  <si>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</si>
  <si>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</si>
  <si>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</si>
  <si>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</si>
  <si>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</si>
  <si>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</si>
  <si>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</si>
  <si>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</si>
  <si>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</si>
  <si>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</si>
  <si>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</si>
  <si>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</si>
  <si>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</si>
  <si>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</si>
  <si>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</si>
  <si>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</si>
  <si>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</si>
  <si>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</si>
  <si>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</si>
  <si>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</si>
  <si>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</si>
  <si>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</si>
  <si>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</si>
  <si>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</si>
  <si>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</si>
  <si>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</si>
  <si>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</si>
  <si>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</si>
  <si>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</si>
  <si>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</si>
  <si>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</si>
  <si>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</si>
  <si>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</si>
  <si>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</si>
  <si>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</si>
  <si>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</si>
  <si>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</si>
  <si>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</si>
  <si>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</si>
  <si>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</si>
  <si>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</si>
  <si>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</si>
  <si>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</si>
  <si>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</si>
  <si>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</si>
  <si>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</si>
  <si>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</si>
  <si>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</si>
  <si>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</si>
  <si>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</si>
  <si>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</si>
  <si>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</si>
  <si>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</si>
  <si>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</si>
  <si>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</si>
  <si>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</si>
  <si>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</si>
  <si>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</si>
  <si>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</si>
  <si>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</si>
  <si>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</si>
  <si>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</si>
  <si>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</si>
  <si>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</si>
  <si>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</si>
  <si>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</si>
  <si>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</si>
  <si>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</si>
  <si>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</si>
  <si>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</si>
  <si>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</si>
  <si>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</si>
  <si>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</si>
  <si>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</si>
  <si>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</si>
  <si>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</si>
  <si>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</si>
  <si>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</si>
  <si>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</si>
  <si>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</si>
  <si>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</si>
  <si>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</si>
  <si>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</si>
  <si>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</si>
  <si>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</si>
  <si>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</si>
  <si>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</si>
  <si>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</si>
  <si>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</si>
  <si>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</si>
  <si>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</si>
  <si>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</si>
  <si>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</si>
  <si>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</si>
  <si>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</si>
  <si>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</si>
  <si>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</si>
  <si>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</si>
  <si>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</si>
  <si>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</si>
  <si>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</si>
  <si>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</si>
  <si>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</si>
  <si>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</si>
  <si>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</si>
  <si>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</si>
  <si>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</si>
  <si>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</si>
  <si>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</si>
  <si>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</si>
  <si>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</si>
  <si>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</si>
  <si>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</si>
  <si>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</si>
  <si>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</si>
  <si>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</si>
  <si>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</si>
  <si>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</si>
  <si>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</si>
  <si>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</si>
  <si>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</si>
  <si>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</si>
  <si>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</si>
  <si>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</si>
  <si>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</si>
  <si>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</si>
  <si>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</si>
  <si>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</si>
  <si>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</si>
  <si>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</si>
  <si>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</si>
  <si>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</si>
  <si>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</si>
  <si>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</si>
  <si>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</si>
  <si>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</si>
  <si>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</si>
  <si>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</si>
  <si>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</si>
  <si>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</si>
  <si>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</si>
  <si>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</si>
  <si>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</si>
  <si>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</si>
  <si>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</si>
  <si>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</si>
  <si>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</si>
  <si>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</si>
  <si>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</si>
  <si>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</si>
  <si>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</si>
  <si>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</si>
  <si>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</si>
  <si>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</si>
  <si>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</si>
  <si>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</si>
  <si>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</si>
  <si>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</si>
  <si>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</si>
  <si>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</si>
  <si>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</si>
  <si>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</si>
  <si>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</si>
  <si>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</si>
  <si>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</si>
  <si>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</si>
  <si>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</si>
  <si>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</si>
  <si>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</si>
  <si>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</si>
  <si>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</si>
  <si>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</si>
  <si>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</si>
  <si>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</si>
  <si>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</si>
  <si>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</si>
  <si>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</si>
  <si>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</si>
  <si>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</si>
  <si>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</si>
  <si>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</si>
  <si>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</si>
  <si>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</si>
  <si>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</si>
  <si>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</si>
  <si>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</si>
  <si>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</si>
  <si>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</si>
  <si>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</si>
  <si>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</si>
  <si>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</si>
  <si>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</si>
  <si>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</si>
  <si>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</si>
  <si>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</si>
  <si>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</si>
  <si>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</si>
  <si>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</si>
  <si>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</si>
  <si>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</si>
  <si>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</si>
  <si>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</si>
  <si>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</si>
  <si>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</si>
  <si>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</si>
  <si>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</si>
  <si>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</si>
  <si>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</si>
  <si>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</si>
  <si>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</si>
  <si>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</si>
  <si>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</si>
  <si>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</si>
  <si>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</si>
  <si>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</si>
  <si>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</si>
  <si>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</si>
  <si>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</si>
  <si>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</si>
  <si>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</si>
  <si>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</si>
  <si>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</si>
  <si>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</si>
  <si>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</si>
  <si>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</si>
  <si>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</si>
  <si>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</si>
  <si>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</si>
  <si>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</si>
  <si>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</si>
  <si>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</si>
  <si>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</si>
  <si>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</si>
  <si>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</si>
  <si>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</si>
  <si>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</si>
  <si>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</si>
  <si>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</si>
  <si>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</si>
  <si>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</si>
  <si>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</si>
  <si>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</si>
  <si>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</si>
  <si>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</si>
  <si>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</si>
  <si>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</si>
  <si>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</si>
  <si>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</si>
  <si>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</si>
  <si>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</si>
  <si>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</si>
  <si>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</si>
  <si>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</si>
  <si>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</si>
  <si>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</si>
  <si>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</si>
  <si>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</si>
  <si>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</si>
  <si>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</si>
  <si>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</si>
  <si>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</si>
  <si>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</si>
  <si>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</si>
  <si>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</si>
  <si>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</si>
  <si>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</si>
  <si>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</si>
  <si>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</si>
  <si>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</si>
  <si>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</si>
  <si>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</si>
  <si>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</si>
  <si>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</si>
  <si>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</si>
  <si>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</si>
  <si>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</si>
  <si>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</si>
  <si>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</si>
  <si>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</si>
  <si>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</si>
  <si>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</si>
  <si>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</si>
  <si>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</si>
  <si>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</si>
  <si>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</si>
  <si>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</si>
  <si>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</si>
  <si>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</si>
  <si>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</si>
  <si>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</si>
  <si>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</si>
  <si>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</si>
  <si>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</si>
  <si>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</si>
  <si>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</si>
  <si>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</si>
  <si>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</si>
  <si>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</si>
  <si>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</si>
  <si>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</si>
  <si>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</si>
  <si>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</si>
  <si>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</si>
  <si>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</si>
  <si>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</si>
  <si>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</si>
  <si>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</si>
  <si>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</si>
  <si>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</si>
  <si>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</si>
  <si>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</si>
  <si>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</si>
  <si>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</si>
  <si>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</si>
  <si>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</si>
  <si>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</si>
  <si>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</si>
  <si>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</si>
  <si>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</si>
  <si>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</si>
  <si>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</si>
  <si>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</si>
  <si>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</si>
  <si>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</si>
  <si>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</si>
  <si>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</si>
  <si>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</si>
  <si>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</si>
  <si>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</si>
  <si>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</si>
  <si>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</si>
  <si>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</si>
  <si>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</si>
  <si>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</si>
  <si>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</si>
  <si>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</si>
  <si>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</si>
  <si>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</si>
  <si>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</si>
  <si>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</si>
  <si>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</si>
  <si>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</si>
  <si>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</si>
  <si>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</si>
  <si>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</si>
  <si>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</si>
  <si>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</si>
  <si>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</si>
  <si>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</si>
  <si>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</si>
  <si>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</si>
  <si>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</si>
  <si>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</si>
  <si>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</si>
  <si>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</si>
  <si>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</si>
  <si>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</si>
  <si>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</si>
  <si>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</si>
  <si>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</si>
  <si>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</si>
  <si>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</si>
  <si>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</si>
  <si>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</si>
  <si>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</si>
  <si>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</si>
  <si>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</si>
  <si>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</si>
  <si>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</si>
  <si>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</si>
  <si>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</si>
  <si>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</si>
  <si>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</si>
  <si>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</si>
  <si>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</si>
  <si>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</si>
  <si>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</si>
  <si>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</si>
  <si>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</si>
  <si>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</si>
  <si>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</si>
  <si>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</si>
  <si>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</si>
  <si>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</si>
  <si>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</si>
  <si>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</si>
  <si>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</si>
  <si>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</si>
  <si>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</si>
  <si>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</si>
  <si>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</si>
  <si>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</si>
  <si>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</si>
  <si>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</si>
  <si>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</si>
  <si>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</si>
  <si>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</si>
  <si>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</si>
  <si>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</si>
  <si>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</si>
  <si>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</si>
  <si>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</si>
  <si>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</si>
  <si>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</si>
  <si>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</si>
  <si>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</si>
  <si>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</si>
  <si>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</si>
  <si>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</si>
  <si>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</si>
  <si>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</si>
  <si>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</si>
  <si>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</si>
  <si>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</si>
  <si>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</si>
  <si>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</si>
  <si>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</si>
  <si>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</si>
  <si>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</si>
  <si>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</si>
  <si>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</si>
  <si>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</si>
  <si>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</si>
  <si>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</si>
  <si>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</si>
  <si>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</si>
  <si>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</si>
  <si>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</si>
  <si>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</si>
  <si>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</si>
  <si>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</si>
  <si>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</si>
  <si>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</si>
  <si>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</si>
  <si>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</si>
  <si>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</si>
  <si>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</si>
  <si>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</si>
  <si>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</si>
  <si>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</si>
  <si>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</si>
  <si>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</si>
  <si>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</si>
  <si>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</si>
  <si>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</si>
  <si>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</si>
  <si>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</si>
  <si>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</si>
  <si>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</si>
  <si>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</si>
  <si>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</si>
  <si>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</si>
  <si>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</si>
  <si>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</si>
  <si>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</si>
  <si>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</si>
  <si>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</si>
  <si>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</si>
  <si>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</si>
  <si>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</si>
  <si>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</si>
  <si>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</si>
  <si>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</si>
  <si>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</si>
  <si>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</si>
  <si>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</si>
  <si>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</si>
  <si>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</si>
  <si>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</si>
  <si>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</si>
  <si>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</si>
  <si>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</si>
  <si>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</si>
  <si>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</si>
  <si>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</si>
  <si>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</si>
  <si>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</si>
  <si>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</si>
  <si>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</si>
  <si>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</si>
  <si>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</si>
  <si>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</si>
  <si>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</si>
  <si>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</si>
  <si>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</si>
  <si>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</si>
  <si>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</si>
  <si>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</si>
  <si>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</si>
  <si>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</si>
  <si>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</si>
  <si>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</si>
  <si>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</si>
  <si>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</si>
  <si>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</si>
  <si>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</si>
  <si>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</si>
  <si>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</si>
  <si>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</si>
  <si>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</si>
  <si>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</si>
  <si>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</si>
  <si>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</si>
  <si>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</si>
  <si>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</si>
  <si>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</si>
  <si>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</si>
  <si>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</si>
  <si>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</si>
  <si>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</si>
  <si>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</si>
  <si>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</si>
  <si>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</si>
  <si>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</si>
  <si>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</si>
  <si>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</si>
  <si>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</si>
  <si>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</si>
  <si>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</si>
  <si>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</si>
  <si>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</si>
  <si>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</si>
  <si>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</si>
  <si>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</si>
  <si>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</si>
  <si>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</si>
  <si>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</si>
  <si>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</si>
  <si>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</si>
  <si>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</si>
  <si>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</si>
  <si>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</si>
  <si>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</si>
  <si>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</si>
  <si>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</si>
  <si>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</si>
  <si>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</si>
  <si>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</si>
  <si>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</si>
  <si>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</si>
  <si>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</si>
  <si>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</si>
  <si>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</si>
  <si>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</si>
  <si>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</si>
  <si>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</si>
  <si>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</si>
  <si>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</si>
  <si>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</si>
  <si>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</si>
  <si>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</si>
  <si>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</si>
  <si>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</si>
  <si>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</si>
  <si>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</si>
  <si>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</si>
  <si>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</si>
  <si>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</si>
  <si>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</si>
  <si>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</si>
  <si>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</si>
  <si>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</si>
  <si>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</si>
  <si>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</si>
  <si>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</si>
  <si>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</si>
  <si>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</si>
  <si>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</si>
  <si>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</si>
  <si>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</si>
  <si>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</si>
  <si>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</si>
  <si>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</si>
  <si>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</si>
  <si>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</si>
  <si>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</si>
  <si>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</si>
  <si>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</si>
  <si>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</si>
  <si>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</si>
  <si>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</si>
  <si>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</si>
  <si>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</si>
  <si>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</si>
  <si>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</si>
  <si>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</si>
  <si>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</si>
  <si>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</si>
  <si>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</si>
  <si>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</si>
  <si>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</si>
  <si>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</si>
  <si>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</si>
  <si>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</si>
  <si>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</si>
  <si>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</si>
  <si>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</si>
  <si>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</si>
  <si>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</si>
  <si>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</si>
  <si>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</si>
  <si>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</si>
  <si>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</si>
  <si>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</si>
  <si>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</si>
  <si>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</si>
  <si>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</si>
  <si>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</si>
  <si>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</si>
  <si>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</si>
  <si>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</si>
  <si>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</si>
  <si>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</si>
  <si>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</si>
  <si>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</si>
  <si>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</si>
  <si>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</si>
  <si>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</si>
  <si>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</si>
  <si>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</si>
  <si>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</si>
  <si>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</si>
  <si>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</si>
  <si>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</si>
  <si>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</si>
  <si>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</si>
  <si>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</si>
  <si>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</si>
  <si>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</si>
  <si>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</si>
  <si>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</si>
  <si>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</si>
  <si>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</si>
  <si>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</si>
  <si>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</si>
  <si>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</si>
  <si>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</si>
  <si>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</si>
  <si>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</si>
  <si>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</si>
  <si>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</si>
  <si>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</si>
  <si>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</si>
  <si>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</si>
  <si>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</si>
  <si>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</si>
  <si>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</si>
  <si>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</si>
  <si>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</si>
  <si>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</si>
  <si>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</si>
  <si>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</si>
  <si>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</si>
  <si>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</si>
  <si>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</si>
  <si>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</si>
  <si>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</si>
  <si>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</si>
  <si>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</si>
  <si>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</si>
  <si>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</si>
  <si>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</si>
  <si>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</si>
  <si>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</si>
  <si>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</si>
  <si>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</si>
  <si>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</si>
  <si>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</si>
  <si>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</si>
  <si>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</si>
  <si>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</si>
  <si>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</si>
  <si>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</si>
  <si>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</si>
  <si>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</si>
  <si>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</si>
  <si>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</si>
  <si>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</si>
  <si>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</si>
  <si>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</si>
  <si>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</si>
  <si>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</si>
  <si>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</si>
  <si>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</si>
  <si>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</si>
  <si>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</si>
  <si>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</si>
  <si>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</si>
  <si>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</si>
  <si>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</si>
  <si>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</si>
  <si>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</si>
  <si>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</si>
  <si>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</si>
  <si>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</si>
  <si>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</si>
  <si>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</si>
  <si>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</si>
  <si>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</si>
  <si>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</si>
  <si>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</si>
  <si>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</si>
  <si>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</si>
  <si>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</si>
  <si>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</si>
  <si>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</si>
  <si>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</si>
  <si>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</si>
  <si>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</si>
  <si>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</si>
  <si>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</si>
  <si>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</si>
  <si>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</si>
  <si>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</si>
  <si>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</si>
  <si>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</si>
  <si>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</si>
  <si>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</si>
  <si>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</si>
  <si>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</si>
  <si>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</si>
  <si>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</si>
  <si>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</si>
  <si>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</si>
  <si>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</si>
  <si>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</si>
  <si>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</si>
  <si>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</si>
  <si>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</si>
  <si>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</si>
  <si>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</si>
  <si>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</si>
  <si>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</si>
  <si>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</si>
  <si>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</si>
  <si>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</si>
  <si>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</si>
  <si>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</si>
  <si>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</si>
  <si>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</si>
  <si>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</si>
  <si>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</si>
  <si>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</si>
  <si>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</si>
  <si>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</si>
  <si>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</si>
  <si>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</si>
  <si>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</si>
  <si>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</si>
  <si>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</si>
  <si>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</si>
  <si>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</si>
  <si>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</si>
  <si>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</si>
  <si>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</si>
  <si>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</si>
  <si>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</si>
  <si>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</si>
  <si>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</si>
  <si>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</si>
  <si>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</si>
  <si>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</si>
  <si>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</si>
  <si>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</si>
  <si>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</si>
  <si>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</si>
  <si>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</si>
  <si>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</si>
  <si>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</si>
  <si>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</si>
  <si>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</si>
  <si>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</si>
  <si>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</si>
  <si>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</si>
  <si>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</si>
  <si>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</si>
  <si>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</si>
  <si>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</si>
  <si>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</si>
  <si>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</si>
  <si>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</si>
  <si>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</si>
  <si>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</si>
  <si>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</si>
  <si>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</si>
  <si>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</si>
  <si>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</si>
  <si>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</si>
  <si>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</si>
  <si>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</si>
  <si>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</si>
  <si>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</si>
  <si>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</si>
  <si>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</si>
  <si>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</si>
  <si>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</si>
  <si>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</si>
  <si>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</si>
  <si>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</si>
  <si>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</si>
  <si>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</si>
  <si>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</si>
  <si>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</si>
  <si>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</si>
  <si>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</si>
  <si>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</si>
  <si>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</si>
  <si>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</si>
  <si>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</si>
  <si>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</si>
  <si>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</si>
  <si>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</si>
  <si>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</si>
  <si>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</si>
  <si>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</si>
  <si>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</si>
  <si>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</si>
  <si>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</si>
  <si>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</si>
  <si>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</si>
  <si>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</si>
  <si>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</si>
  <si>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</si>
  <si>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</si>
  <si>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</si>
  <si>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</si>
  <si>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</si>
  <si>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</si>
  <si>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</si>
  <si>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</si>
  <si>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</si>
  <si>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</si>
  <si>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</si>
  <si>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</si>
  <si>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</si>
  <si>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</si>
  <si>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</si>
  <si>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</si>
  <si>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</si>
  <si>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</si>
  <si>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</si>
  <si>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</si>
  <si>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</si>
  <si>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</si>
  <si>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</si>
  <si>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</si>
  <si>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</si>
  <si>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</si>
  <si>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</si>
  <si>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</si>
  <si>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</si>
  <si>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</si>
  <si>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</si>
  <si>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</si>
  <si>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</si>
  <si>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</si>
  <si>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</si>
  <si>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</si>
  <si>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</si>
  <si>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</si>
  <si>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</si>
  <si>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</si>
  <si>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</si>
  <si>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</si>
  <si>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</si>
  <si>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</si>
  <si>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</si>
  <si>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</si>
  <si>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</si>
  <si>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</si>
  <si>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</si>
  <si>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</si>
  <si>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</si>
  <si>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</si>
  <si>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</si>
  <si>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</si>
  <si>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</si>
  <si>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</si>
  <si>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</si>
  <si>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</si>
  <si>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</si>
  <si>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</si>
  <si>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</si>
  <si>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</si>
  <si>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</si>
  <si>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</si>
  <si>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</si>
  <si>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</si>
  <si>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</si>
  <si>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</si>
  <si>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</si>
  <si>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</si>
  <si>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</si>
  <si>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</si>
  <si>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</si>
  <si>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</si>
  <si>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</si>
  <si>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</si>
  <si>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</si>
  <si>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</si>
  <si>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</si>
  <si>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</si>
  <si>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</si>
  <si>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</si>
  <si>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</si>
  <si>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</si>
  <si>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</si>
  <si>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</si>
  <si>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</si>
  <si>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</si>
  <si>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</si>
  <si>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</si>
  <si>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</si>
  <si>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</si>
  <si>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</si>
  <si>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</si>
  <si>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</si>
  <si>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</si>
  <si>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</si>
  <si>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</si>
  <si>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</si>
  <si>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</si>
  <si>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</si>
  <si>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</si>
  <si>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</si>
  <si>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</si>
  <si>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</si>
  <si>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</si>
  <si>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</si>
  <si>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</si>
  <si>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</si>
  <si>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</si>
  <si>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</si>
  <si>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</si>
  <si>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</si>
  <si>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</si>
  <si>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</si>
  <si>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</si>
  <si>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</si>
  <si>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</si>
  <si>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</si>
  <si>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</si>
  <si>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</si>
  <si>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</si>
  <si>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</si>
  <si>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</si>
  <si>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</si>
  <si>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</si>
  <si>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</si>
  <si>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</si>
  <si>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</si>
  <si>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</si>
  <si>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</si>
  <si>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</si>
  <si>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</si>
  <si>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</si>
  <si>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</si>
  <si>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</si>
  <si>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</si>
  <si>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</si>
  <si>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</si>
  <si>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</si>
  <si>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</si>
  <si>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</si>
  <si>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</si>
  <si>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</si>
  <si>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</si>
  <si>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</si>
  <si>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</si>
  <si>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</si>
  <si>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</si>
  <si>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</si>
  <si>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</si>
  <si>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</si>
  <si>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</si>
  <si>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</si>
  <si>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</si>
  <si>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</si>
  <si>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</si>
  <si>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</si>
  <si>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</si>
  <si>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</si>
  <si>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</si>
  <si>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</si>
  <si>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</si>
  <si>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</si>
  <si>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</si>
  <si>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</si>
  <si>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</si>
  <si>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</si>
  <si>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</si>
  <si>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</si>
  <si>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</si>
  <si>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</si>
  <si>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</si>
  <si>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</si>
  <si>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</si>
  <si>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</si>
  <si>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</si>
  <si>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</si>
  <si>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</si>
  <si>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</si>
  <si>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</si>
  <si>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</si>
  <si>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</si>
  <si>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</si>
  <si>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</si>
  <si>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</si>
  <si>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</si>
  <si>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</si>
  <si>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</si>
  <si>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</si>
  <si>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</si>
  <si>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</si>
  <si>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</si>
  <si>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</si>
  <si>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</si>
  <si>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</si>
  <si>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</si>
  <si>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</si>
  <si>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</si>
  <si>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</si>
  <si>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</si>
  <si>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</si>
  <si>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</si>
  <si>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</si>
  <si>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</si>
  <si>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</si>
  <si>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</si>
  <si>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</si>
  <si>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</si>
  <si>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</si>
  <si>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</si>
  <si>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</si>
  <si>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</si>
  <si>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</si>
  <si>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</si>
  <si>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</si>
  <si>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</si>
  <si>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</si>
  <si>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</si>
  <si>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</si>
  <si>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</si>
  <si>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</si>
  <si>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</si>
  <si>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</si>
  <si>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</si>
  <si>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</si>
  <si>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</si>
  <si>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</si>
  <si>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</si>
  <si>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</si>
  <si>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</si>
  <si>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</si>
  <si>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</si>
  <si>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</si>
  <si>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</si>
  <si>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</si>
  <si>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</si>
  <si>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</si>
  <si>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</si>
  <si>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</si>
  <si>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</si>
  <si>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</si>
  <si>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</si>
  <si>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</si>
  <si>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</si>
  <si>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</si>
  <si>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</si>
  <si>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</si>
  <si>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</si>
  <si>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</si>
  <si>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</si>
  <si>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</si>
  <si>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</si>
  <si>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</si>
  <si>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</si>
  <si>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</si>
  <si>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</si>
  <si>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</si>
  <si>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</si>
  <si>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</si>
  <si>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</si>
  <si>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</si>
  <si>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</si>
  <si>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</si>
  <si>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</si>
  <si>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</si>
  <si>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</si>
  <si>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</si>
  <si>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</si>
  <si>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</si>
  <si>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</si>
  <si>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</si>
  <si>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</si>
  <si>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</si>
  <si>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</si>
  <si>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</si>
  <si>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</si>
  <si>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</si>
  <si>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</si>
  <si>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</si>
  <si>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</si>
  <si>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</si>
  <si>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</si>
  <si>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</si>
  <si>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</si>
  <si>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</si>
  <si>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</si>
  <si>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</si>
  <si>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</si>
  <si>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</si>
  <si>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</si>
  <si>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</si>
  <si>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</si>
  <si>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</si>
  <si>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</si>
  <si>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</si>
  <si>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</si>
  <si>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</si>
  <si>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</si>
  <si>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</si>
  <si>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</si>
  <si>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</si>
  <si>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</si>
  <si>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</si>
  <si>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</si>
  <si>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</si>
  <si>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</si>
  <si>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</si>
  <si>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</si>
  <si>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</si>
  <si>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</si>
  <si>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</si>
  <si>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</si>
  <si>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</si>
  <si>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</si>
  <si>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</si>
  <si>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</si>
  <si>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</si>
  <si>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</si>
  <si>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</si>
  <si>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</si>
  <si>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</si>
  <si>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</si>
  <si>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</si>
  <si>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</si>
  <si>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</si>
  <si>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</si>
  <si>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</si>
  <si>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</si>
  <si>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</si>
  <si>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</si>
  <si>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</si>
  <si>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</si>
  <si>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</si>
  <si>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</si>
  <si>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</si>
  <si>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</si>
  <si>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</si>
  <si>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</si>
  <si>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</si>
  <si>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</si>
  <si>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</si>
  <si>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</si>
  <si>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</si>
  <si>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</si>
  <si>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</si>
  <si>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</si>
  <si>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</si>
  <si>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</si>
  <si>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</si>
  <si>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</si>
  <si>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</si>
  <si>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</si>
  <si>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</si>
  <si>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</si>
  <si>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</si>
  <si>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</si>
  <si>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</si>
  <si>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</si>
  <si>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</si>
  <si>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</si>
  <si>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</si>
  <si>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</si>
  <si>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</si>
  <si>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</si>
  <si>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</si>
  <si>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</si>
  <si>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</si>
  <si>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</si>
  <si>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</si>
  <si>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</si>
  <si>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</si>
  <si>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</si>
  <si>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</si>
  <si>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</si>
  <si>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</si>
  <si>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</si>
  <si>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</si>
  <si>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</si>
  <si>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</si>
  <si>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</si>
  <si>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</si>
  <si>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</si>
  <si>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</si>
  <si>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</si>
  <si>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</si>
  <si>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</si>
  <si>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</si>
  <si>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</si>
  <si>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</si>
  <si>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</si>
  <si>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</si>
  <si>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</si>
  <si>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</si>
  <si>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</si>
  <si>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</si>
  <si>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</si>
  <si>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</si>
  <si>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</si>
  <si>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</si>
  <si>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</si>
  <si>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</si>
  <si>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</si>
  <si>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</si>
  <si>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</si>
  <si>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</si>
  <si>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</si>
  <si>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</si>
  <si>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</si>
  <si>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</si>
  <si>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</si>
  <si>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</si>
  <si>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</si>
  <si>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</si>
  <si>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</si>
  <si>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</si>
  <si>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</si>
  <si>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</si>
  <si>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</si>
  <si>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</si>
  <si>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</si>
  <si>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</si>
  <si>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</si>
  <si>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</si>
  <si>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</si>
  <si>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</si>
  <si>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</si>
  <si>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</si>
  <si>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</si>
  <si>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</si>
  <si>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</si>
  <si>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</si>
  <si>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</si>
  <si>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</si>
  <si>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</si>
  <si>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</si>
  <si>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</si>
  <si>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</si>
  <si>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</si>
  <si>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</si>
  <si>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</si>
  <si>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</si>
  <si>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</si>
  <si>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</si>
  <si>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</si>
  <si>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</si>
  <si>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</si>
  <si>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</si>
  <si>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</si>
  <si>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</si>
  <si>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</si>
  <si>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</si>
  <si>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</si>
  <si>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</si>
  <si>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</si>
  <si>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</si>
  <si>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</si>
  <si>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</si>
  <si>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</si>
  <si>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</si>
  <si>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</si>
  <si>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</si>
  <si>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</si>
  <si>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</si>
  <si>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</si>
  <si>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</si>
  <si>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</si>
  <si>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</si>
  <si>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</si>
  <si>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</si>
  <si>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</si>
  <si>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</si>
  <si>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</si>
  <si>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</si>
  <si>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</si>
  <si>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</si>
  <si>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</si>
  <si>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</si>
  <si>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</si>
  <si>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</si>
  <si>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</si>
  <si>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</si>
  <si>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</si>
  <si>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</si>
  <si>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</si>
  <si>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</si>
  <si>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</si>
  <si>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</si>
  <si>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</si>
  <si>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</si>
  <si>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</si>
  <si>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</si>
  <si>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</si>
  <si>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</si>
  <si>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</si>
  <si>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</si>
  <si>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</si>
  <si>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</si>
  <si>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</si>
  <si>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</si>
  <si>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</si>
  <si>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</si>
  <si>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</si>
  <si>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</si>
  <si>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</si>
  <si>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</si>
  <si>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</si>
  <si>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</si>
  <si>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</si>
  <si>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</si>
  <si>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</si>
  <si>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</si>
  <si>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</si>
  <si>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</si>
  <si>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</si>
  <si>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</si>
  <si>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</si>
  <si>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</si>
  <si>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</si>
  <si>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</si>
  <si>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</si>
  <si>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</si>
  <si>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</si>
  <si>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</si>
  <si>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</si>
  <si>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</si>
  <si>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</si>
  <si>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</si>
  <si>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</si>
  <si>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</si>
  <si>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</si>
  <si>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</si>
  <si>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</si>
  <si>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</si>
  <si>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</si>
  <si>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</si>
  <si>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</si>
  <si>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</si>
  <si>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</si>
  <si>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</si>
  <si>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</si>
  <si>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</si>
  <si>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</si>
  <si>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</si>
  <si>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</si>
  <si>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</si>
  <si>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</si>
  <si>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</si>
  <si>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</si>
  <si>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</si>
  <si>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</si>
  <si>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</si>
  <si>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</si>
  <si>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</si>
  <si>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</si>
  <si>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</si>
  <si>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</si>
  <si>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</si>
  <si>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</si>
  <si>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</si>
  <si>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</si>
  <si>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</si>
  <si>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</si>
  <si>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</si>
  <si>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</si>
  <si>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</si>
  <si>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</si>
  <si>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</si>
  <si>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</si>
  <si>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</si>
  <si>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</si>
  <si>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</si>
  <si>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</si>
  <si>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</si>
  <si>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</si>
  <si>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</si>
  <si>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</si>
  <si>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</si>
  <si>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</si>
  <si>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</si>
  <si>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</si>
  <si>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</si>
  <si>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</si>
  <si>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</si>
  <si>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</si>
  <si>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</si>
  <si>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</si>
  <si>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</si>
  <si>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</si>
  <si>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</si>
  <si>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</si>
  <si>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</si>
  <si>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</si>
  <si>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</si>
  <si>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</si>
  <si>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</si>
  <si>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</si>
  <si>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</si>
  <si>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</si>
  <si>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</si>
  <si>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</si>
  <si>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</si>
  <si>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</si>
  <si>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</si>
  <si>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</si>
  <si>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</si>
  <si>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</si>
  <si>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</si>
  <si>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</si>
  <si>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</si>
  <si>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</si>
  <si>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</si>
  <si>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</si>
  <si>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</si>
  <si>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</si>
  <si>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</si>
  <si>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</si>
  <si>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</si>
  <si>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</si>
  <si>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</si>
  <si>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</si>
  <si>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</si>
  <si>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</si>
  <si>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</si>
  <si>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</si>
  <si>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</si>
  <si>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</si>
  <si>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</si>
  <si>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</si>
  <si>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</si>
  <si>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</si>
  <si>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</si>
  <si>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</si>
  <si>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</si>
  <si>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</si>
  <si>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</si>
  <si>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</si>
  <si>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</si>
  <si>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</si>
  <si>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</si>
  <si>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</si>
  <si>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</si>
  <si>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</si>
  <si>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</si>
  <si>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</si>
  <si>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</si>
  <si>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</si>
  <si>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</si>
  <si>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</si>
  <si>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</si>
  <si>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</si>
  <si>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</si>
  <si>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</si>
  <si>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</si>
  <si>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</si>
  <si>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</si>
  <si>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</si>
  <si>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</si>
  <si>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</si>
  <si>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</si>
  <si>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</si>
  <si>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</si>
  <si>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</si>
  <si>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</si>
  <si>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</si>
  <si>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</si>
  <si>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</si>
  <si>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</si>
  <si>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</si>
  <si>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</si>
  <si>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</si>
  <si>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</si>
  <si>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</si>
  <si>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</si>
  <si>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</si>
  <si>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</si>
  <si>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</si>
  <si>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</si>
  <si>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</si>
  <si>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</si>
  <si>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</si>
  <si>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</si>
  <si>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</si>
  <si>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</si>
  <si>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</si>
  <si>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</si>
  <si>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</si>
  <si>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</si>
  <si>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</si>
  <si>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</si>
  <si>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</si>
  <si>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</si>
  <si>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</si>
  <si>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</si>
  <si>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</si>
  <si>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</si>
  <si>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</si>
  <si>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</si>
  <si>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</si>
  <si>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</si>
  <si>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</si>
  <si>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</si>
  <si>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</si>
  <si>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</si>
  <si>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</si>
  <si>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</si>
  <si>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</si>
  <si>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</si>
  <si>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</si>
  <si>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</si>
  <si>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</si>
  <si>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</si>
  <si>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</si>
  <si>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</si>
  <si>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</si>
  <si>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</si>
  <si>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</si>
  <si>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</si>
  <si>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</si>
  <si>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</si>
  <si>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</si>
  <si>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</si>
  <si>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</si>
  <si>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</si>
  <si>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</si>
  <si>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</si>
  <si>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</si>
  <si>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</si>
  <si>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</si>
  <si>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</si>
  <si>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</si>
  <si>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</si>
  <si>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</si>
  <si>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</si>
  <si>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</si>
  <si>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</si>
  <si>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</si>
  <si>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</si>
  <si>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</si>
  <si>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</si>
  <si>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</si>
  <si>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</si>
  <si>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</si>
  <si>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</si>
  <si>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</si>
  <si>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</si>
  <si>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</si>
  <si>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</si>
  <si>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</si>
  <si>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</si>
  <si>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</si>
  <si>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</si>
  <si>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</si>
  <si>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</si>
  <si>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</si>
  <si>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</si>
  <si>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</si>
  <si>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</si>
  <si>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</si>
  <si>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</si>
  <si>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</si>
  <si>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</si>
  <si>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</si>
  <si>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</si>
  <si>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</si>
  <si>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</si>
  <si>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</si>
  <si>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</si>
  <si>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</si>
  <si>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</si>
  <si>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</si>
  <si>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</si>
  <si>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</si>
  <si>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</si>
  <si>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</si>
  <si>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</si>
  <si>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</si>
  <si>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</si>
  <si>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</si>
  <si>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</si>
  <si>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</si>
  <si>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</si>
  <si>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</si>
  <si>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</si>
  <si>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</si>
  <si>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</si>
  <si>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</si>
  <si>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</si>
  <si>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</si>
  <si>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</si>
  <si>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</si>
  <si>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</si>
  <si>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</si>
  <si>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</si>
  <si>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</si>
  <si>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</si>
  <si>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</si>
  <si>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</si>
  <si>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</si>
  <si>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</si>
  <si>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</si>
  <si>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</si>
  <si>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</si>
  <si>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</si>
  <si>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</si>
  <si>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</si>
  <si>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</si>
  <si>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</si>
  <si>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</si>
  <si>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</si>
  <si>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</si>
  <si>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</si>
  <si>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</si>
  <si>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</si>
  <si>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</si>
  <si>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</si>
  <si>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</si>
  <si>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</si>
  <si>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</si>
  <si>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</si>
  <si>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</si>
  <si>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</si>
  <si>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</si>
  <si>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</si>
  <si>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</si>
  <si>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</si>
  <si>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</si>
  <si>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</si>
  <si>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</si>
  <si>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</si>
  <si>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</si>
  <si>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</si>
  <si>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</si>
  <si>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</si>
  <si>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</si>
  <si>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</si>
  <si>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</si>
  <si>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</si>
  <si>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</si>
  <si>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</si>
  <si>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</si>
  <si>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</si>
  <si>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</si>
  <si>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</si>
  <si>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</si>
  <si>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</si>
  <si>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</si>
  <si>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</si>
  <si>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</si>
  <si>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</si>
  <si>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</si>
  <si>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</si>
  <si>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</si>
  <si>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</si>
  <si>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</si>
  <si>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</si>
  <si>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</si>
  <si>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</si>
  <si>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</si>
  <si>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</si>
  <si>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</si>
  <si>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</si>
  <si>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</si>
  <si>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</si>
  <si>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</si>
  <si>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</si>
  <si>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</si>
  <si>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</si>
  <si>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</si>
  <si>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</si>
  <si>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</si>
  <si>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</si>
  <si>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</si>
  <si>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</si>
  <si>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</si>
  <si>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</si>
  <si>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</si>
  <si>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</si>
  <si>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</si>
  <si>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</si>
  <si>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</si>
  <si>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</si>
  <si>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</si>
  <si>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</si>
  <si>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</si>
  <si>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</si>
  <si>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</si>
  <si>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</si>
  <si>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</si>
  <si>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</si>
  <si>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</si>
  <si>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</si>
  <si>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</si>
  <si>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</si>
  <si>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</si>
  <si>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</si>
  <si>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</si>
  <si>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</si>
  <si>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</si>
  <si>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</si>
  <si>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</si>
  <si>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</si>
  <si>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</si>
  <si>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</si>
  <si>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</si>
  <si>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</si>
  <si>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</si>
  <si>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</si>
  <si>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</si>
  <si>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</si>
  <si>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</si>
  <si>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</si>
  <si>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</si>
  <si>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</si>
  <si>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</si>
  <si>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</si>
  <si>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</si>
  <si>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</si>
  <si>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</si>
  <si>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</si>
  <si>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</si>
  <si>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</si>
  <si>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</si>
  <si>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</si>
  <si>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</si>
  <si>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</si>
  <si>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</si>
  <si>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</si>
  <si>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</si>
  <si>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</si>
  <si>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</si>
  <si>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</si>
  <si>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</si>
  <si>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</si>
  <si>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</si>
  <si>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</si>
  <si>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</si>
  <si>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</si>
  <si>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</si>
  <si>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</si>
  <si>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</si>
  <si>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</si>
  <si>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</si>
  <si>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</si>
  <si>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</si>
  <si>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</si>
  <si>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</si>
  <si>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</si>
  <si>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</si>
  <si>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</si>
  <si>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</si>
  <si>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</si>
  <si>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</si>
  <si>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</si>
  <si>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</si>
  <si>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</si>
  <si>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</si>
  <si>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</si>
  <si>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</si>
  <si>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</si>
  <si>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</si>
  <si>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</si>
  <si>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</si>
  <si>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</si>
  <si>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</si>
  <si>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</si>
  <si>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</si>
  <si>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</si>
  <si>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</si>
  <si>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</si>
  <si>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</si>
  <si>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</si>
  <si>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</si>
  <si>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</si>
  <si>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</si>
  <si>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</si>
  <si>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</si>
  <si>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</si>
  <si>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</si>
  <si>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</si>
  <si>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</si>
  <si>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</si>
  <si>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</si>
  <si>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</si>
  <si>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</si>
  <si>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</si>
  <si>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</si>
  <si>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</si>
  <si>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</si>
  <si>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</si>
  <si>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</si>
  <si>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</si>
  <si>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</si>
  <si>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</si>
  <si>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</si>
  <si>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</si>
  <si>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</si>
  <si>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</si>
  <si>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</si>
  <si>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</si>
  <si>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</si>
  <si>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</si>
  <si>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</si>
  <si>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</si>
  <si>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</si>
  <si>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</si>
  <si>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</si>
  <si>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</si>
  <si>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</si>
  <si>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</si>
  <si>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</si>
  <si>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</si>
  <si>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</si>
  <si>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</si>
  <si>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</si>
  <si>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</si>
  <si>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</si>
  <si>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</si>
  <si>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</si>
  <si>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</si>
  <si>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</si>
  <si>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</si>
  <si>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</si>
  <si>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</si>
  <si>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</si>
  <si>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</si>
  <si>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</si>
  <si>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</si>
  <si>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</si>
  <si>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</si>
  <si>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</si>
  <si>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</si>
  <si>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</si>
  <si>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</si>
  <si>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</si>
  <si>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</si>
  <si>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</si>
  <si>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</si>
  <si>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</si>
  <si>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</si>
  <si>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</si>
  <si>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</si>
  <si>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</si>
  <si>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</si>
  <si>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</si>
  <si>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</si>
  <si>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</si>
  <si>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</si>
  <si>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</si>
  <si>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</si>
  <si>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</si>
  <si>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</si>
  <si>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</si>
  <si>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</si>
  <si>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</si>
  <si>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</si>
  <si>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</si>
  <si>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</si>
  <si>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</si>
  <si>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</si>
  <si>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</si>
  <si>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</si>
  <si>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</si>
  <si>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</si>
  <si>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</si>
  <si>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</si>
  <si>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</si>
  <si>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</si>
  <si>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</si>
  <si>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</si>
  <si>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</si>
  <si>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</si>
  <si>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</si>
  <si>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</si>
  <si>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</si>
  <si>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</si>
  <si>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</si>
  <si>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</si>
  <si>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</si>
  <si>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</si>
  <si>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</si>
  <si>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</si>
  <si>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</si>
  <si>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</si>
  <si>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</si>
  <si>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</si>
  <si>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</si>
  <si>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</si>
  <si>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</si>
  <si>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</si>
  <si>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</si>
  <si>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</si>
  <si>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</si>
  <si>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</si>
  <si>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</si>
  <si>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</si>
  <si>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</si>
  <si>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</si>
  <si>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</si>
  <si>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</si>
  <si>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</si>
  <si>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</si>
  <si>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</si>
  <si>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</si>
  <si>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</si>
  <si>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</si>
  <si>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</si>
  <si>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</si>
  <si>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</si>
  <si>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</si>
  <si>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</si>
  <si>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</si>
  <si>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</si>
  <si>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</si>
  <si>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</si>
  <si>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</si>
  <si>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</si>
  <si>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</si>
  <si>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</si>
  <si>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</si>
  <si>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</si>
  <si>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</si>
  <si>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</si>
  <si>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</si>
  <si>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</si>
  <si>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</si>
  <si>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</si>
  <si>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</si>
  <si>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</si>
  <si>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</si>
  <si>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</si>
  <si>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</si>
  <si>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</si>
  <si>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</si>
  <si>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</si>
  <si>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</si>
  <si>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</si>
  <si>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</si>
  <si>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</si>
  <si>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</si>
  <si>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</si>
  <si>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</si>
  <si>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</si>
  <si>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</si>
  <si>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</si>
  <si>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</si>
  <si>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</si>
  <si>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</si>
  <si>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</si>
  <si>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</si>
  <si>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</si>
  <si>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</si>
  <si>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</si>
  <si>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</si>
  <si>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</si>
  <si>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</si>
  <si>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</si>
  <si>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</si>
  <si>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</si>
  <si>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</si>
  <si>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</si>
  <si>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</si>
  <si>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</si>
  <si>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</si>
  <si>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</si>
  <si>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</si>
  <si>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</si>
  <si>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</si>
  <si>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</si>
  <si>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</si>
  <si>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</si>
  <si>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</si>
  <si>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</si>
  <si>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</si>
  <si>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</si>
  <si>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</si>
  <si>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</si>
  <si>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</si>
  <si>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</si>
  <si>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</si>
  <si>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</si>
  <si>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</si>
  <si>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</si>
  <si>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</si>
  <si>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</si>
  <si>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</si>
  <si>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</si>
  <si>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</si>
  <si>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</si>
  <si>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</si>
  <si>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</si>
  <si>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</si>
  <si>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</si>
  <si>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</si>
  <si>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</si>
  <si>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</si>
  <si>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</si>
  <si>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</si>
  <si>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</si>
  <si>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</si>
  <si>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</si>
  <si>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</si>
  <si>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</si>
  <si>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</si>
  <si>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</si>
  <si>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</si>
  <si>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</si>
  <si>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</si>
  <si>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</si>
  <si>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</si>
  <si>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</si>
  <si>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</si>
  <si>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</si>
  <si>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</si>
  <si>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</si>
  <si>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</si>
  <si>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</si>
  <si>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</si>
  <si>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</si>
  <si>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</si>
  <si>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</si>
  <si>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</si>
  <si>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</si>
  <si>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</si>
  <si>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</si>
  <si>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</si>
  <si>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</si>
  <si>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</si>
  <si>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</si>
  <si>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</si>
  <si>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</si>
  <si>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</si>
  <si>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</si>
  <si>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</si>
  <si>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</si>
  <si>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</si>
  <si>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</si>
  <si>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</si>
  <si>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</si>
  <si>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</si>
  <si>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</si>
  <si>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</si>
  <si>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</si>
  <si>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</si>
  <si>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</si>
  <si>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</si>
  <si>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</si>
  <si>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</si>
  <si>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</si>
  <si>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</si>
  <si>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</si>
  <si>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</si>
  <si>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</si>
  <si>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</si>
  <si>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</si>
  <si>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</si>
  <si>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</si>
  <si>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</si>
  <si>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</si>
  <si>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</si>
  <si>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</si>
  <si>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</si>
  <si>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</si>
  <si>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</si>
  <si>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</si>
  <si>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</si>
  <si>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</si>
  <si>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</si>
  <si>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</si>
  <si>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</si>
  <si>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</si>
  <si>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</si>
  <si>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</si>
  <si>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</si>
  <si>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</si>
  <si>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</si>
  <si>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</si>
  <si>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</si>
  <si>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</si>
  <si>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</si>
  <si>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</si>
  <si>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</si>
  <si>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</si>
  <si>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</si>
  <si>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</si>
  <si>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</si>
  <si>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</si>
  <si>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</si>
  <si>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</si>
  <si>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</si>
  <si>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</si>
  <si>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</si>
  <si>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</si>
  <si>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</si>
  <si>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</si>
  <si>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</si>
  <si>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</si>
  <si>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</si>
  <si>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</si>
  <si>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</si>
  <si>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</si>
  <si>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</si>
  <si>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</si>
  <si>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</si>
  <si>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</si>
  <si>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</si>
  <si>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</si>
  <si>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</si>
  <si>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</si>
  <si>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</si>
  <si>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</si>
  <si>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</si>
  <si>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</si>
  <si>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</si>
  <si>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</si>
  <si>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</si>
  <si>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</si>
  <si>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</si>
  <si>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</si>
  <si>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</si>
  <si>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</si>
  <si>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</si>
  <si>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</si>
  <si>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</si>
  <si>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</si>
  <si>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</si>
  <si>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</si>
  <si>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</si>
  <si>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</si>
  <si>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</si>
  <si>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</si>
  <si>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</si>
  <si>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</si>
  <si>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</si>
  <si>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</si>
  <si>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</si>
  <si>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</si>
  <si>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</si>
  <si>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</si>
  <si>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</si>
  <si>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</si>
  <si>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</si>
  <si>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</si>
  <si>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</si>
  <si>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</si>
  <si>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</si>
  <si>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</si>
  <si>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</si>
  <si>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</si>
  <si>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</si>
  <si>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</si>
  <si>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</si>
  <si>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</si>
  <si>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</si>
  <si>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</si>
  <si>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</si>
  <si>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</si>
  <si>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</si>
  <si>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</si>
  <si>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</si>
  <si>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</si>
  <si>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</si>
  <si>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</si>
  <si>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</si>
  <si>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</si>
  <si>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</si>
  <si>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</si>
  <si>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</si>
  <si>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</si>
  <si>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</si>
  <si>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</si>
  <si>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</si>
  <si>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</si>
  <si>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</si>
  <si>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</si>
  <si>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</si>
  <si>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</si>
  <si>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</si>
  <si>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</si>
  <si>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</si>
  <si>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</si>
  <si>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</si>
  <si>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</si>
  <si>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</si>
  <si>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</si>
  <si>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</si>
  <si>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</si>
  <si>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</si>
  <si>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</si>
  <si>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</si>
  <si>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</si>
  <si>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</si>
  <si>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</si>
  <si>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</si>
  <si>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</si>
  <si>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</si>
  <si>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</si>
  <si>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</si>
  <si>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</si>
  <si>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</si>
  <si>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</si>
  <si>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</si>
  <si>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</si>
  <si>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</si>
  <si>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</si>
  <si>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</si>
  <si>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</si>
  <si>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</si>
  <si>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</si>
  <si>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</si>
  <si>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</si>
  <si>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</si>
  <si>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</si>
  <si>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</si>
  <si>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</si>
  <si>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</si>
  <si>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</si>
  <si>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</si>
  <si>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</si>
  <si>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</si>
  <si>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</si>
  <si>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</si>
  <si>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</si>
  <si>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</si>
  <si>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</si>
  <si>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</si>
  <si>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</si>
  <si>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</si>
  <si>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</si>
  <si>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</si>
  <si>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</si>
  <si>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</si>
  <si>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</si>
  <si>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</si>
  <si>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</si>
  <si>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</si>
  <si>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</si>
  <si>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</si>
  <si>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</si>
  <si>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</si>
  <si>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</si>
  <si>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</si>
  <si>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</si>
  <si>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</si>
  <si>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</si>
  <si>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</si>
  <si>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</si>
  <si>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</si>
  <si>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</si>
  <si>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</si>
  <si>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</si>
  <si>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</si>
  <si>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</si>
  <si>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</si>
  <si>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</si>
  <si>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</si>
  <si>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</si>
  <si>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</si>
  <si>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</si>
  <si>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</si>
  <si>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</si>
  <si>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</si>
  <si>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</si>
  <si>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</si>
  <si>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</si>
  <si>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</si>
  <si>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</si>
  <si>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</si>
  <si>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</si>
  <si>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</si>
  <si>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</si>
  <si>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</si>
  <si>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</si>
  <si>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</si>
  <si>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</si>
  <si>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</si>
  <si>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</si>
  <si>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</si>
  <si>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</si>
  <si>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</si>
  <si>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</si>
  <si>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</si>
  <si>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</si>
  <si>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</si>
  <si>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</si>
  <si>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</si>
  <si>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</si>
  <si>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</si>
  <si>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</si>
  <si>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</si>
  <si>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</si>
  <si>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</si>
  <si>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</si>
  <si>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</si>
  <si>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</si>
  <si>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</si>
  <si>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</si>
  <si>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</si>
  <si>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</si>
  <si>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</si>
  <si>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</si>
  <si>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</si>
  <si>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</si>
  <si>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</si>
  <si>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</si>
  <si>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</si>
  <si>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</si>
  <si>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</si>
  <si>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</si>
  <si>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</si>
  <si>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</si>
  <si>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</si>
  <si>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</si>
  <si>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</si>
  <si>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</si>
  <si>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</si>
  <si>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</si>
  <si>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</si>
  <si>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</si>
  <si>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</si>
  <si>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</si>
  <si>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</si>
  <si>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</si>
  <si>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</si>
  <si>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</si>
  <si>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</si>
  <si>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</si>
  <si>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</si>
  <si>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</si>
  <si>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</si>
  <si>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</si>
  <si>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</si>
  <si>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</si>
  <si>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</si>
  <si>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</si>
  <si>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</si>
  <si>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</si>
  <si>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</si>
  <si>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</si>
  <si>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</si>
  <si>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</si>
  <si>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</si>
  <si>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</si>
  <si>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</si>
  <si>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</si>
  <si>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</si>
  <si>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</si>
  <si>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</si>
  <si>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</si>
  <si>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</si>
  <si>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</si>
  <si>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</si>
  <si>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</si>
  <si>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</si>
  <si>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</si>
  <si>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</si>
  <si>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</si>
  <si>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</si>
  <si>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</si>
  <si>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</si>
  <si>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</si>
  <si>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</si>
  <si>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</si>
  <si>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</si>
  <si>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</si>
  <si>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</si>
  <si>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</si>
  <si>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</si>
  <si>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</si>
  <si>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</si>
  <si>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</si>
  <si>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</si>
  <si>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</si>
  <si>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</si>
  <si>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</si>
  <si>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</si>
  <si>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</si>
  <si>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</si>
  <si>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</si>
  <si>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</si>
  <si>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</si>
  <si>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</si>
  <si>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</si>
  <si>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</si>
  <si>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</si>
  <si>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</si>
  <si>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</si>
  <si>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</si>
  <si>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</si>
  <si>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</si>
  <si>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</si>
  <si>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</si>
  <si>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</si>
  <si>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</si>
  <si>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</si>
  <si>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</si>
  <si>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</si>
  <si>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</si>
  <si>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</si>
  <si>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</si>
  <si>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</si>
  <si>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</si>
  <si>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</si>
  <si>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</si>
  <si>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</si>
  <si>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</si>
  <si>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</si>
  <si>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</si>
  <si>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</si>
  <si>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</si>
  <si>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</si>
  <si>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</si>
  <si>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</si>
  <si>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</si>
  <si>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</si>
  <si>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</si>
  <si>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</si>
  <si>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</si>
  <si>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</si>
  <si>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</si>
  <si>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</si>
  <si>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</si>
  <si>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</si>
  <si>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</si>
  <si>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</si>
  <si>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</si>
  <si>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</si>
  <si>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</si>
  <si>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</si>
  <si>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</si>
  <si>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</si>
  <si>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</si>
  <si>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</si>
  <si>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</si>
  <si>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</si>
  <si>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</si>
  <si>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</si>
  <si>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</si>
  <si>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</si>
  <si>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</si>
  <si>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</si>
  <si>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</si>
  <si>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</si>
  <si>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</si>
  <si>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</si>
  <si>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</si>
  <si>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</si>
  <si>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</si>
  <si>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</si>
  <si>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</si>
  <si>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</si>
  <si>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</si>
  <si>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</si>
  <si>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</si>
  <si>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</si>
  <si>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</si>
  <si>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</si>
  <si>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</si>
  <si>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</si>
  <si>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</si>
  <si>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</si>
  <si>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</si>
  <si>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</si>
  <si>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</si>
  <si>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</si>
  <si>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</si>
  <si>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</si>
  <si>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</si>
  <si>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</si>
  <si>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</si>
  <si>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</si>
  <si>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</si>
  <si>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</si>
  <si>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</si>
  <si>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</si>
  <si>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</si>
  <si>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</si>
  <si>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</si>
  <si>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</si>
  <si>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</si>
  <si>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</si>
  <si>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</si>
  <si>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</si>
  <si>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</si>
  <si>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</si>
  <si>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</si>
  <si>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</si>
  <si>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</si>
  <si>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</si>
  <si>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</si>
  <si>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</si>
  <si>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</si>
  <si>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</si>
  <si>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</si>
  <si>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</si>
  <si>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</si>
  <si>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</si>
  <si>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</si>
  <si>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</si>
  <si>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</si>
  <si>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</si>
  <si>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</si>
  <si>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</si>
  <si>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</si>
  <si>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</si>
  <si>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</si>
  <si>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</si>
  <si>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</si>
  <si>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</si>
  <si>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</si>
  <si>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</si>
  <si>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</si>
  <si>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</si>
  <si>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</si>
  <si>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</si>
  <si>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</si>
  <si>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</si>
  <si>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</si>
  <si>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</si>
  <si>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</si>
  <si>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</si>
  <si>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</si>
  <si>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</si>
  <si>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</si>
  <si>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</si>
  <si>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</si>
  <si>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</si>
  <si>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</si>
  <si>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</si>
  <si>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</si>
  <si>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</si>
  <si>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</si>
  <si>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</si>
  <si>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</si>
  <si>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</si>
  <si>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</si>
  <si>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</si>
  <si>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</si>
  <si>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</si>
  <si>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</si>
  <si>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</si>
  <si>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</si>
  <si>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</si>
  <si>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</si>
  <si>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</si>
  <si>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</si>
  <si>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</si>
  <si>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</si>
  <si>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</si>
  <si>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</si>
  <si>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</si>
  <si>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</si>
  <si>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</si>
  <si>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</si>
  <si>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</si>
  <si>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</si>
  <si>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</si>
  <si>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</si>
  <si>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</si>
  <si>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</si>
  <si>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</si>
  <si>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</si>
  <si>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</si>
  <si>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</si>
  <si>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</si>
  <si>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</si>
  <si>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</si>
  <si>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</si>
  <si>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</si>
  <si>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</si>
  <si>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</si>
  <si>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</si>
  <si>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</si>
  <si>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</si>
  <si>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</si>
  <si>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</si>
  <si>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</si>
  <si>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</si>
  <si>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</si>
  <si>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</si>
  <si>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</si>
  <si>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</si>
  <si>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</si>
  <si>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</si>
  <si>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</si>
  <si>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</si>
  <si>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</si>
  <si>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</si>
  <si>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</si>
  <si>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</si>
  <si>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</si>
  <si>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</si>
  <si>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</si>
  <si>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</si>
  <si>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</si>
  <si>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</si>
  <si>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</si>
  <si>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</si>
  <si>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</si>
  <si>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</si>
  <si>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</si>
  <si>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</si>
  <si>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</si>
  <si>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</si>
  <si>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</si>
  <si>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</si>
  <si>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</si>
  <si>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</si>
  <si>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</si>
  <si>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</si>
  <si>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</si>
  <si>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</si>
  <si>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</si>
  <si>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</si>
  <si>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</si>
  <si>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</si>
  <si>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</si>
  <si>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</si>
  <si>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</si>
  <si>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</si>
  <si>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</si>
  <si>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</si>
  <si>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</si>
  <si>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</si>
  <si>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</si>
  <si>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</si>
  <si>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</si>
  <si>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</si>
  <si>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</si>
  <si>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</si>
  <si>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</si>
  <si>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</si>
  <si>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</si>
  <si>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</si>
  <si>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</si>
  <si>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</si>
  <si>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</si>
  <si>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</si>
  <si>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</si>
  <si>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</si>
  <si>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</si>
  <si>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</si>
  <si>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</si>
  <si>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</si>
  <si>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</si>
  <si>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</si>
  <si>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</si>
  <si>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</si>
  <si>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</si>
  <si>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</si>
  <si>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</si>
  <si>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</si>
  <si>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</si>
  <si>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</si>
  <si>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</si>
  <si>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</si>
  <si>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</si>
  <si>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</si>
  <si>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</si>
  <si>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</si>
  <si>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</si>
  <si>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</si>
  <si>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</si>
  <si>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</si>
  <si>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</si>
  <si>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</si>
  <si>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</si>
  <si>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</si>
  <si>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</si>
  <si>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</si>
  <si>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</si>
  <si>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</si>
  <si>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</si>
  <si>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</si>
  <si>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</si>
  <si>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</si>
  <si>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</si>
  <si>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</si>
  <si>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</si>
  <si>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</si>
  <si>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</si>
  <si>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</si>
  <si>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</si>
  <si>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</si>
  <si>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</si>
  <si>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</si>
  <si>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</si>
  <si>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</si>
  <si>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</si>
  <si>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</si>
  <si>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</si>
  <si>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</si>
  <si>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</si>
  <si>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</si>
  <si>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</si>
  <si>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</si>
  <si>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</si>
  <si>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</si>
  <si>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</si>
  <si>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</si>
  <si>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</si>
  <si>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</si>
  <si>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</si>
  <si>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</si>
  <si>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</si>
  <si>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</si>
  <si>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</si>
  <si>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</si>
  <si>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</si>
  <si>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</si>
  <si>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</si>
  <si>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</si>
  <si>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</si>
  <si>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</si>
  <si>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</si>
  <si>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</si>
  <si>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</si>
  <si>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</si>
  <si>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</si>
  <si>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</si>
  <si>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</si>
  <si>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</si>
  <si>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</si>
  <si>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</si>
  <si>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</si>
  <si>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</si>
  <si>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</si>
  <si>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</si>
  <si>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</si>
  <si>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</si>
  <si>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</si>
  <si>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</si>
  <si>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</si>
  <si>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</si>
  <si>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</si>
  <si>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</si>
  <si>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</si>
  <si>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</si>
  <si>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</si>
  <si>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</si>
  <si>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</si>
  <si>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</si>
  <si>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</si>
  <si>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</si>
  <si>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</si>
  <si>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</si>
  <si>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</si>
  <si>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</si>
  <si>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</si>
  <si>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</si>
  <si>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</si>
  <si>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</si>
  <si>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</si>
  <si>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</si>
  <si>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</si>
  <si>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</si>
  <si>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</si>
  <si>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</si>
  <si>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</si>
  <si>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</si>
  <si>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</si>
  <si>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</si>
  <si>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</si>
  <si>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</si>
  <si>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</si>
  <si>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</si>
  <si>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</si>
  <si>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</si>
  <si>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</si>
  <si>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</si>
  <si>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</si>
  <si>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</si>
  <si>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</si>
  <si>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</si>
  <si>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</si>
  <si>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</si>
  <si>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</si>
  <si>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</si>
  <si>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</si>
  <si>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</si>
  <si>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</si>
  <si>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</si>
  <si>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</si>
  <si>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</si>
  <si>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</si>
  <si>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</si>
  <si>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</si>
  <si>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</si>
  <si>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</si>
  <si>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</si>
  <si>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</si>
  <si>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</si>
  <si>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</si>
  <si>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</si>
  <si>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</si>
  <si>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</si>
  <si>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</si>
  <si>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</si>
  <si>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</si>
  <si>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</si>
  <si>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</si>
  <si>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</si>
  <si>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</si>
  <si>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</si>
  <si>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</si>
  <si>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</si>
  <si>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</si>
  <si>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</si>
  <si>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</si>
  <si>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</si>
  <si>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</si>
  <si>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</si>
  <si>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</si>
  <si>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</si>
  <si>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</si>
  <si>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</si>
  <si>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</si>
  <si>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</si>
  <si>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</si>
  <si>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</si>
  <si>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</si>
  <si>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</si>
  <si>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</si>
  <si>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</si>
  <si>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</si>
  <si>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</si>
  <si>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</si>
  <si>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</si>
  <si>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</si>
  <si>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</si>
  <si>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</si>
  <si>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</si>
  <si>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</si>
  <si>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</si>
  <si>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</si>
  <si>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</si>
  <si>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</si>
  <si>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</si>
  <si>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</si>
  <si>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</si>
  <si>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</si>
  <si>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</si>
  <si>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</si>
  <si>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</si>
  <si>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</si>
  <si>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</si>
  <si>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</si>
  <si>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</si>
  <si>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</si>
  <si>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</si>
  <si>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</si>
  <si>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</si>
  <si>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</si>
  <si>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</si>
  <si>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</si>
  <si>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</si>
  <si>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</si>
  <si>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</si>
  <si>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</si>
  <si>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</si>
  <si>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</si>
  <si>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</si>
  <si>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</si>
  <si>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</si>
  <si>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</si>
  <si>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</si>
  <si>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</si>
  <si>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</si>
  <si>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</si>
  <si>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</si>
  <si>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</si>
  <si>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</si>
  <si>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</si>
  <si>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</si>
  <si>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</si>
  <si>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</si>
  <si>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</si>
  <si>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</si>
  <si>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</si>
  <si>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</si>
  <si>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</si>
  <si>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</si>
  <si>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</si>
  <si>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</si>
  <si>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</si>
  <si>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</si>
  <si>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</si>
  <si>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</si>
  <si>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</si>
  <si>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</si>
  <si>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</si>
  <si>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</si>
  <si>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</si>
  <si>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</si>
  <si>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</si>
  <si>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</si>
  <si>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</si>
  <si>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</si>
  <si>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</si>
  <si>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</si>
  <si>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</si>
  <si>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</si>
  <si>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</si>
  <si>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</si>
  <si>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</si>
  <si>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</si>
  <si>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</si>
  <si>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</si>
  <si>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</si>
  <si>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</si>
  <si>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</si>
  <si>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</si>
  <si>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</si>
  <si>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</si>
  <si>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</si>
  <si>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</si>
  <si>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</si>
  <si>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</si>
  <si>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</si>
  <si>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</si>
  <si>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</si>
  <si>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</si>
  <si>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</si>
  <si>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</si>
  <si>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</si>
  <si>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</si>
  <si>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</si>
  <si>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</si>
  <si>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</si>
  <si>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</si>
  <si>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</si>
  <si>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</si>
  <si>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</si>
  <si>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</si>
  <si>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</si>
  <si>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</si>
  <si>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</si>
  <si>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</si>
  <si>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</si>
  <si>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</si>
  <si>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</si>
  <si>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</si>
  <si>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</si>
  <si>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</si>
  <si>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</si>
  <si>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</si>
  <si>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</si>
  <si>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</si>
  <si>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</si>
  <si>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</si>
  <si>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</si>
  <si>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</si>
  <si>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</si>
  <si>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</si>
  <si>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</si>
  <si>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</si>
  <si>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</si>
  <si>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</si>
  <si>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</si>
  <si>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</si>
  <si>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</si>
  <si>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</si>
  <si>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</si>
  <si>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</si>
  <si>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</si>
  <si>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</si>
  <si>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</si>
  <si>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</si>
  <si>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</si>
  <si>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</si>
  <si>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</si>
  <si>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</si>
  <si>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</si>
  <si>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</si>
  <si>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</si>
  <si>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</si>
  <si>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</si>
  <si>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</si>
  <si>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</si>
  <si>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</si>
  <si>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</si>
  <si>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</si>
  <si>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</si>
  <si>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</si>
  <si>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</si>
  <si>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</si>
  <si>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</si>
  <si>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</si>
  <si>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</si>
  <si>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</si>
  <si>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</si>
  <si>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</si>
  <si>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</si>
  <si>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</si>
  <si>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</si>
  <si>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</si>
  <si>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</si>
  <si>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</si>
  <si>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</si>
  <si>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</si>
  <si>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</si>
  <si>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</si>
  <si>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</si>
  <si>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</si>
  <si>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</si>
  <si>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</si>
  <si>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</si>
  <si>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</si>
  <si>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</si>
  <si>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</si>
  <si>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</si>
  <si>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</si>
  <si>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</si>
  <si>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</si>
  <si>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</si>
  <si>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</si>
  <si>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</si>
  <si>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</si>
  <si>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</si>
  <si>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</si>
  <si>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</si>
  <si>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</si>
  <si>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</si>
  <si>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</si>
  <si>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</si>
  <si>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</si>
  <si>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</si>
  <si>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</si>
  <si>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</si>
  <si>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</si>
  <si>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</si>
  <si>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</si>
  <si>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</si>
  <si>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</si>
  <si>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</si>
  <si>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</si>
  <si>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</si>
  <si>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</si>
  <si>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</si>
  <si>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</si>
  <si>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</si>
  <si>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</si>
  <si>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</si>
  <si>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</si>
  <si>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</si>
  <si>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</si>
  <si>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</si>
  <si>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</si>
  <si>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</si>
  <si>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</si>
  <si>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</si>
  <si>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</si>
  <si>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</si>
  <si>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</si>
  <si>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</si>
  <si>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</si>
  <si>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</si>
  <si>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</si>
  <si>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</si>
  <si>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</si>
  <si>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</si>
  <si>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</si>
  <si>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</si>
  <si>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</si>
  <si>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</si>
  <si>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</si>
  <si>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</si>
  <si>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</si>
  <si>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</si>
  <si>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</si>
  <si>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</si>
  <si>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</si>
  <si>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</si>
  <si>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</si>
  <si>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</si>
  <si>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</si>
  <si>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</si>
  <si>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</si>
  <si>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</si>
  <si>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</si>
  <si>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</si>
  <si>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</si>
  <si>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</si>
  <si>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</si>
  <si>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</si>
  <si>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</si>
  <si>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</si>
  <si>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</si>
  <si>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</si>
  <si>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</si>
  <si>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</si>
  <si>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</si>
  <si>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</si>
  <si>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</si>
  <si>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</si>
  <si>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</si>
  <si>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</si>
  <si>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</si>
  <si>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</si>
  <si>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</si>
  <si>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</si>
  <si>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</si>
  <si>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</si>
  <si>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</si>
  <si>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</si>
  <si>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</si>
  <si>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</si>
  <si>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</si>
  <si>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</si>
  <si>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</si>
  <si>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</si>
  <si>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</si>
  <si>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</si>
  <si>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</si>
  <si>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</si>
  <si>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</si>
  <si>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</si>
  <si>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</si>
  <si>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</si>
  <si>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</si>
  <si>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</si>
  <si>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</si>
  <si>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</si>
  <si>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</si>
  <si>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</si>
  <si>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</si>
  <si>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</si>
  <si>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</si>
  <si>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</si>
  <si>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</si>
  <si>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</si>
  <si>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</si>
  <si>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</si>
  <si>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</si>
  <si>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</si>
  <si>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</si>
  <si>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</si>
  <si>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</si>
  <si>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</si>
  <si>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</si>
  <si>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</si>
  <si>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</si>
  <si>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</si>
  <si>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</si>
  <si>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</si>
  <si>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</si>
  <si>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</si>
  <si>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</si>
  <si>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</si>
  <si>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</si>
  <si>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</si>
  <si>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</si>
  <si>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</si>
  <si>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</si>
  <si>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</si>
  <si>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</si>
  <si>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</si>
  <si>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</si>
  <si>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</si>
  <si>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</si>
  <si>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</si>
  <si>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</si>
  <si>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</si>
  <si>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</si>
  <si>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</si>
  <si>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</si>
  <si>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</si>
  <si>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</si>
  <si>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</si>
  <si>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</si>
  <si>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</si>
  <si>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</si>
  <si>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</si>
  <si>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</si>
  <si>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</si>
  <si>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</si>
  <si>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</si>
  <si>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</si>
  <si>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</si>
  <si>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</si>
  <si>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</si>
  <si>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</si>
  <si>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</si>
  <si>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</si>
  <si>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</si>
  <si>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</si>
  <si>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</si>
  <si>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</si>
  <si>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</si>
  <si>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</si>
  <si>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</si>
  <si>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</si>
  <si>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</si>
  <si>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</si>
  <si>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</si>
  <si>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</si>
  <si>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</si>
  <si>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</si>
  <si>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</si>
  <si>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</si>
  <si>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</si>
  <si>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</si>
  <si>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</si>
  <si>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</si>
  <si>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</si>
  <si>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</si>
  <si>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</si>
  <si>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</si>
  <si>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</si>
  <si>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</si>
  <si>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</si>
  <si>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</si>
  <si>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</si>
  <si>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</si>
  <si>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</si>
  <si>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</si>
  <si>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</si>
  <si>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</si>
  <si>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</si>
  <si>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</si>
  <si>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</si>
  <si>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</si>
  <si>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</si>
  <si>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</si>
  <si>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</si>
  <si>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</si>
  <si>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</si>
  <si>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</si>
  <si>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</si>
  <si>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</si>
  <si>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</si>
  <si>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</si>
  <si>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</si>
  <si>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</si>
  <si>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</si>
  <si>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</si>
  <si>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</si>
  <si>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</si>
  <si>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</si>
  <si>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</si>
  <si>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</si>
  <si>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</si>
  <si>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</si>
  <si>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</si>
  <si>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</si>
  <si>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</si>
  <si>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</si>
  <si>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</si>
  <si>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</si>
  <si>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</si>
  <si>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</si>
  <si>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</si>
  <si>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</si>
  <si>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</si>
  <si>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</si>
  <si>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</si>
  <si>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</si>
  <si>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</si>
  <si>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</si>
  <si>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</si>
  <si>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</si>
  <si>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</si>
  <si>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</si>
  <si>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</si>
  <si>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</si>
  <si>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</si>
  <si>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</si>
  <si>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</si>
  <si>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</si>
  <si>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</si>
  <si>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</si>
  <si>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</si>
  <si>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</si>
  <si>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</si>
  <si>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</si>
  <si>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</si>
  <si>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</si>
  <si>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</si>
  <si>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</si>
  <si>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</si>
  <si>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</si>
  <si>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</si>
  <si>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</si>
  <si>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</si>
  <si>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</si>
  <si>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</si>
  <si>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</si>
  <si>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</si>
  <si>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</si>
  <si>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</si>
  <si>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</si>
  <si>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</si>
  <si>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</si>
  <si>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</si>
  <si>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</si>
  <si>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</si>
  <si>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</si>
  <si>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</si>
  <si>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</si>
  <si>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</si>
  <si>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</si>
  <si>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</si>
  <si>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</si>
  <si>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</si>
  <si>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</si>
  <si>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</si>
  <si>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</si>
  <si>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</si>
  <si>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</si>
  <si>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</si>
  <si>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</si>
  <si>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</si>
  <si>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</si>
  <si>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</si>
  <si>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</si>
  <si>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</si>
  <si>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</si>
  <si>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</si>
  <si>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</si>
  <si>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</si>
  <si>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</si>
  <si>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</si>
  <si>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</si>
  <si>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</si>
  <si>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</si>
  <si>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</si>
  <si>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</si>
  <si>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</si>
  <si>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</si>
  <si>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</si>
  <si>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</si>
  <si>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</si>
  <si>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</si>
  <si>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</si>
  <si>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</si>
  <si>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</si>
  <si>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</si>
  <si>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</si>
  <si>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</si>
  <si>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</si>
  <si>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</si>
  <si>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</si>
  <si>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</si>
  <si>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</si>
  <si>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</si>
  <si>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</si>
  <si>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</si>
  <si>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</si>
  <si>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</si>
  <si>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</si>
  <si>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</si>
  <si>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</si>
  <si>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</si>
  <si>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</si>
  <si>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</si>
  <si>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</si>
  <si>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</si>
  <si>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</si>
  <si>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</si>
  <si>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</si>
  <si>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</si>
  <si>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</si>
  <si>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</si>
  <si>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</si>
  <si>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</si>
  <si>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</si>
  <si>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</si>
  <si>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</si>
  <si>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</si>
  <si>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</si>
  <si>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</si>
  <si>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</si>
  <si>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</si>
  <si>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</si>
  <si>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</si>
  <si>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</si>
  <si>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</si>
  <si>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</si>
  <si>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</si>
  <si>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</si>
  <si>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</si>
  <si>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</si>
  <si>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</si>
  <si>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</si>
  <si>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</si>
  <si>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</si>
  <si>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</si>
  <si>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</si>
  <si>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</si>
  <si>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</si>
  <si>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</si>
  <si>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</si>
  <si>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</si>
  <si>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</si>
  <si>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</si>
  <si>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</si>
  <si>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</si>
  <si>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</si>
  <si>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</si>
  <si>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</si>
  <si>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</si>
  <si>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</si>
  <si>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</si>
  <si>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</si>
  <si>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</si>
  <si>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</si>
  <si>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</si>
  <si>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</si>
  <si>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</si>
  <si>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</si>
  <si>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</si>
  <si>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</si>
  <si>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</si>
  <si>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</si>
  <si>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</si>
  <si>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</si>
  <si>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</si>
  <si>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</si>
  <si>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</si>
  <si>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</si>
  <si>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</si>
  <si>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</si>
  <si>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</si>
  <si>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</si>
  <si>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</si>
  <si>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</si>
  <si>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</si>
  <si>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</si>
  <si>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</si>
  <si>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</si>
  <si>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</si>
  <si>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</si>
  <si>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</si>
  <si>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</si>
  <si>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</si>
  <si>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</si>
  <si>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</si>
  <si>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</si>
  <si>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</si>
  <si>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</si>
  <si>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</si>
  <si>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</si>
  <si>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</si>
  <si>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</si>
  <si>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</si>
  <si>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</si>
  <si>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</si>
  <si>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</si>
  <si>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</si>
  <si>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</si>
  <si>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</si>
  <si>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</si>
  <si>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</si>
  <si>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</si>
  <si>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</si>
  <si>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</si>
  <si>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</si>
  <si>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</si>
  <si>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</si>
  <si>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</si>
  <si>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</si>
  <si>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</si>
  <si>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</si>
  <si>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</si>
  <si>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</si>
  <si>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</si>
  <si>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</si>
  <si>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</si>
  <si>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</si>
  <si>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</si>
  <si>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</si>
  <si>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</si>
  <si>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</si>
  <si>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</si>
  <si>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</si>
  <si>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</si>
  <si>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</si>
  <si>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</si>
  <si>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</si>
  <si>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</si>
  <si>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</si>
  <si>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</si>
  <si>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</si>
  <si>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</si>
  <si>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</si>
  <si>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</si>
  <si>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</si>
  <si>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</si>
  <si>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</si>
  <si>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</si>
  <si>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</si>
  <si>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</si>
  <si>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</si>
  <si>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</si>
  <si>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</si>
  <si>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</si>
  <si>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</si>
  <si>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</si>
  <si>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</si>
  <si>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</si>
  <si>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</si>
  <si>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</si>
  <si>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</si>
  <si>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</si>
  <si>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</si>
  <si>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</si>
  <si>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</si>
  <si>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</si>
  <si>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</si>
  <si>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</si>
  <si>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</si>
  <si>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</si>
  <si>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</si>
  <si>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</si>
  <si>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</si>
  <si>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</si>
  <si>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</si>
  <si>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</si>
  <si>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</si>
  <si>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</si>
  <si>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</si>
  <si>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</si>
  <si>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</si>
  <si>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</si>
  <si>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</si>
  <si>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</si>
  <si>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</si>
  <si>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</si>
  <si>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</si>
  <si>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</si>
  <si>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</si>
  <si>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</si>
  <si>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</si>
  <si>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</si>
  <si>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</si>
  <si>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</si>
  <si>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</si>
  <si>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</si>
  <si>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</si>
  <si>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</si>
  <si>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</si>
  <si>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</si>
  <si>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</si>
  <si>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</si>
  <si>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</si>
  <si>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</si>
  <si>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</si>
  <si>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</si>
  <si>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</si>
  <si>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</si>
  <si>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</si>
  <si>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</si>
  <si>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</si>
  <si>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</si>
  <si>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</si>
  <si>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</si>
  <si>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</si>
  <si>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</si>
  <si>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</si>
  <si>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</si>
  <si>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</si>
  <si>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</si>
  <si>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</si>
  <si>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</si>
  <si>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</si>
  <si>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</si>
  <si>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</si>
  <si>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</si>
  <si>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</si>
  <si>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</si>
  <si>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</si>
  <si>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</si>
  <si>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</si>
  <si>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</si>
  <si>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</si>
  <si>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</si>
  <si>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</si>
  <si>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</si>
  <si>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</si>
  <si>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</si>
  <si>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</si>
  <si>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</si>
  <si>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</si>
  <si>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</si>
  <si>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</si>
  <si>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</si>
  <si>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</si>
  <si>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</si>
  <si>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</si>
  <si>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</si>
  <si>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</si>
  <si>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</si>
  <si>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</si>
  <si>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</si>
  <si>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</si>
  <si>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</si>
  <si>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</si>
  <si>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</si>
  <si>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</si>
  <si>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</si>
  <si>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</si>
  <si>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</si>
  <si>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</si>
  <si>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</si>
  <si>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</si>
  <si>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</si>
  <si>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</si>
  <si>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</si>
  <si>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</si>
  <si>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</si>
  <si>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</si>
  <si>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</si>
  <si>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</si>
  <si>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</si>
  <si>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</si>
  <si>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</si>
  <si>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</si>
  <si>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</si>
  <si>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</si>
  <si>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</si>
  <si>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</si>
  <si>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</si>
  <si>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</si>
  <si>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</si>
  <si>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</si>
  <si>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</si>
  <si>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</si>
  <si>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</si>
  <si>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</si>
  <si>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</si>
  <si>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</si>
  <si>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</si>
  <si>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</si>
  <si>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</si>
  <si>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</si>
  <si>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</si>
  <si>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</si>
  <si>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</si>
  <si>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</si>
  <si>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</si>
  <si>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</si>
  <si>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</si>
  <si>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</si>
  <si>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</si>
  <si>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</si>
  <si>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</si>
  <si>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</si>
  <si>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</si>
  <si>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</si>
  <si>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</si>
  <si>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</si>
  <si>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</si>
  <si>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</si>
  <si>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</si>
  <si>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</si>
  <si>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</si>
  <si>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</si>
  <si>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</si>
  <si>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</si>
  <si>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</si>
  <si>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</si>
  <si>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</si>
  <si>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</si>
  <si>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</si>
  <si>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</si>
  <si>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</si>
  <si>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</si>
  <si>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</si>
  <si>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</si>
  <si>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</si>
  <si>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</si>
  <si>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</si>
  <si>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</si>
  <si>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</si>
  <si>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</si>
  <si>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</si>
  <si>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</si>
  <si>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</si>
  <si>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</si>
  <si>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</si>
  <si>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</si>
  <si>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</si>
  <si>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</si>
  <si>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</si>
  <si>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</si>
  <si>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</si>
  <si>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</si>
  <si>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</si>
  <si>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</si>
  <si>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</si>
  <si>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</si>
  <si>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</si>
  <si>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</si>
  <si>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</si>
  <si>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</si>
  <si>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</si>
  <si>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</si>
  <si>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</si>
  <si>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</si>
  <si>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</si>
  <si>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</si>
  <si>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</si>
  <si>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</si>
  <si>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</si>
  <si>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</si>
  <si>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</si>
  <si>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</si>
  <si>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</si>
  <si>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</si>
  <si>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</si>
  <si>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</si>
  <si>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</si>
  <si>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</si>
  <si>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</si>
  <si>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</si>
  <si>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</si>
  <si>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</si>
  <si>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</si>
  <si>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</si>
  <si>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</si>
  <si>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</si>
  <si>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</si>
  <si>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</si>
  <si>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</si>
  <si>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</si>
  <si>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</si>
  <si>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</si>
  <si>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</si>
  <si>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</si>
  <si>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</si>
  <si>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</si>
  <si>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</si>
  <si>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</si>
  <si>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</si>
  <si>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</si>
  <si>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</si>
  <si>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</si>
  <si>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</si>
  <si>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</si>
  <si>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</si>
  <si>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</si>
  <si>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</si>
  <si>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</si>
  <si>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</si>
  <si>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</si>
  <si>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</si>
  <si>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</si>
  <si>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</si>
  <si>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</si>
  <si>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</si>
  <si>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</si>
  <si>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</si>
  <si>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</si>
  <si>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</si>
  <si>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</si>
  <si>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</si>
  <si>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</si>
  <si>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</si>
  <si>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</si>
  <si>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</si>
  <si>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</si>
  <si>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</si>
  <si>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</si>
  <si>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</si>
  <si>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</si>
  <si>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</si>
  <si>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</si>
  <si>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</si>
  <si>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</si>
  <si>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</si>
  <si>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</si>
  <si>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</si>
  <si>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</si>
  <si>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</si>
  <si>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</si>
  <si>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</si>
  <si>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</si>
  <si>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</si>
  <si>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</si>
  <si>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</si>
  <si>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</si>
  <si>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</si>
  <si>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</si>
  <si>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</si>
  <si>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</si>
  <si>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</si>
  <si>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</si>
  <si>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</si>
  <si>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</si>
  <si>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</si>
  <si>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</si>
  <si>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</si>
  <si>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</si>
  <si>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</si>
  <si>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</si>
  <si>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</si>
  <si>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</si>
  <si>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</si>
  <si>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</si>
  <si>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</si>
  <si>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</si>
  <si>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</si>
  <si>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</si>
  <si>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</si>
  <si>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</si>
  <si>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</si>
  <si>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</si>
  <si>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</si>
  <si>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</si>
  <si>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</si>
  <si>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</si>
  <si>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</si>
  <si>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</si>
  <si>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</si>
  <si>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</si>
  <si>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</si>
  <si>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</si>
  <si>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</si>
  <si>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</si>
  <si>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</si>
  <si>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</si>
  <si>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</si>
  <si>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</si>
  <si>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</si>
  <si>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</si>
  <si>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</si>
  <si>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</si>
  <si>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</si>
  <si>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</si>
  <si>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</si>
  <si>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</si>
  <si>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</si>
  <si>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</si>
  <si>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</si>
  <si>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</si>
  <si>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</si>
  <si>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</si>
  <si>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</si>
  <si>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</si>
  <si>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</si>
  <si>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</si>
  <si>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</si>
  <si>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</si>
  <si>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</si>
  <si>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</si>
  <si>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</si>
  <si>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</si>
  <si>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</si>
  <si>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</si>
  <si>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</si>
  <si>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</si>
  <si>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</si>
  <si>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</si>
  <si>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</si>
  <si>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</si>
  <si>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</si>
  <si>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</si>
  <si>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</si>
  <si>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</si>
  <si>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</si>
  <si>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</si>
  <si>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</si>
  <si>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</si>
  <si>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</si>
  <si>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</si>
  <si>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</si>
  <si>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</si>
  <si>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</si>
  <si>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</si>
  <si>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</si>
  <si>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</si>
  <si>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</si>
  <si>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</si>
  <si>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</si>
  <si>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</si>
  <si>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</si>
  <si>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</si>
  <si>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</si>
  <si>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</si>
  <si>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</si>
  <si>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</si>
  <si>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</si>
  <si>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</si>
  <si>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</si>
  <si>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</si>
  <si>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</si>
  <si>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</si>
  <si>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</si>
  <si>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</si>
  <si>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</si>
  <si>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</si>
  <si>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</si>
  <si>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</si>
  <si>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</si>
  <si>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</si>
  <si>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</si>
  <si>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</si>
  <si>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</si>
  <si>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</si>
  <si>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</si>
  <si>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</si>
  <si>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</si>
  <si>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</si>
  <si>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</si>
  <si>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</si>
  <si>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</si>
  <si>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</si>
  <si>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</si>
  <si>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</si>
  <si>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</si>
  <si>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</si>
  <si>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</si>
  <si>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</si>
  <si>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</si>
  <si>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</si>
  <si>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</si>
  <si>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</si>
  <si>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</si>
  <si>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</si>
  <si>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</si>
  <si>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</si>
  <si>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</si>
  <si>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</si>
  <si>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</si>
  <si>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</si>
  <si>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</si>
  <si>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</si>
  <si>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</si>
  <si>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</si>
  <si>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</si>
  <si>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</si>
  <si>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</si>
  <si>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</si>
  <si>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</si>
  <si>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</si>
  <si>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</si>
  <si>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</si>
  <si>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</si>
  <si>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</si>
  <si>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</si>
  <si>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</si>
  <si>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</si>
  <si>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</si>
  <si>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</si>
  <si>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</si>
  <si>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</si>
  <si>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</si>
  <si>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</si>
  <si>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</si>
  <si>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</si>
  <si>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</si>
  <si>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</si>
  <si>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</si>
  <si>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</si>
  <si>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</si>
  <si>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</si>
  <si>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</si>
  <si>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</si>
  <si>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</si>
  <si>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</si>
  <si>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</si>
  <si>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</si>
  <si>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</si>
  <si>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</si>
  <si>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</si>
  <si>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</si>
  <si>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</si>
  <si>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</si>
  <si>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</si>
  <si>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</si>
  <si>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</si>
  <si>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</si>
  <si>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</si>
  <si>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</si>
  <si>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</si>
  <si>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</si>
  <si>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</si>
  <si>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</si>
  <si>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</si>
  <si>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</si>
  <si>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</si>
  <si>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</si>
  <si>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</si>
  <si>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</si>
  <si>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</si>
  <si>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</si>
  <si>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</si>
  <si>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</si>
  <si>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</si>
  <si>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</si>
  <si>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</si>
  <si>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</si>
  <si>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</si>
  <si>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</si>
  <si>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</si>
  <si>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</si>
  <si>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</si>
  <si>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</si>
  <si>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</si>
  <si>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</si>
  <si>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</si>
  <si>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</si>
  <si>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</si>
  <si>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</si>
  <si>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</si>
  <si>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</si>
  <si>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</si>
  <si>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</si>
  <si>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</si>
  <si>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</si>
  <si>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</si>
  <si>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</si>
  <si>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</si>
  <si>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</si>
  <si>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</si>
  <si>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</si>
  <si>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</si>
  <si>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</si>
  <si>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</si>
  <si>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</si>
  <si>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</si>
  <si>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</si>
  <si>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</si>
  <si>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</si>
  <si>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</si>
  <si>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</si>
  <si>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</si>
  <si>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</si>
  <si>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</si>
  <si>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</si>
  <si>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</si>
  <si>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</si>
  <si>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</si>
  <si>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</si>
  <si>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</si>
  <si>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</si>
  <si>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</si>
  <si>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</si>
  <si>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</si>
  <si>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</si>
  <si>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</si>
  <si>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</si>
  <si>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</si>
  <si>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</si>
  <si>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</si>
  <si>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</si>
  <si>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</si>
  <si>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</si>
  <si>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</si>
  <si>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</si>
  <si>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</si>
  <si>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</si>
  <si>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</si>
  <si>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</si>
  <si>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</si>
  <si>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</si>
  <si>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</si>
  <si>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</si>
  <si>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</si>
  <si>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</si>
  <si>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</si>
  <si>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</si>
  <si>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</si>
  <si>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</si>
  <si>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</si>
  <si>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</si>
  <si>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</si>
  <si>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</si>
  <si>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</si>
  <si>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</si>
  <si>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</si>
  <si>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</si>
  <si>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</si>
  <si>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</si>
  <si>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</si>
  <si>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</si>
  <si>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</si>
  <si>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</si>
  <si>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</si>
  <si>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</si>
  <si>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</si>
  <si>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</si>
  <si>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</si>
  <si>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</si>
  <si>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</si>
  <si>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</si>
  <si>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</si>
  <si>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</si>
  <si>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</si>
  <si>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</si>
  <si>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</si>
  <si>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</si>
  <si>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</si>
  <si>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</si>
  <si>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</si>
  <si>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</si>
  <si>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</si>
  <si>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</si>
  <si>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</si>
  <si>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</si>
  <si>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</si>
  <si>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</si>
  <si>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</si>
  <si>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</si>
  <si>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</si>
  <si>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</si>
  <si>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</si>
  <si>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</si>
  <si>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</si>
  <si>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</si>
  <si>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</si>
  <si>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</si>
  <si>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</si>
  <si>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</si>
  <si>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</si>
  <si>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</si>
  <si>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</si>
  <si>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</si>
  <si>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</si>
  <si>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</si>
  <si>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</si>
  <si>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</si>
  <si>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</si>
  <si>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</si>
  <si>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</si>
  <si>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</si>
  <si>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</si>
  <si>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</si>
  <si>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</si>
  <si>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</si>
  <si>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</si>
  <si>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</si>
  <si>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</si>
  <si>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</si>
  <si>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</si>
  <si>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</si>
  <si>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</si>
  <si>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</si>
  <si>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</si>
  <si>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</si>
  <si>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</si>
  <si>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</si>
  <si>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</si>
  <si>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</si>
  <si>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</si>
  <si>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</si>
  <si>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</si>
  <si>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</si>
  <si>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</si>
  <si>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</si>
  <si>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</si>
  <si>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</si>
  <si>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</si>
  <si>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</si>
  <si>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</si>
  <si>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</si>
  <si>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</si>
  <si>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</si>
  <si>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</si>
  <si>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</si>
  <si>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</si>
  <si>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</si>
  <si>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</si>
  <si>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</si>
  <si>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</si>
  <si>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</si>
  <si>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</si>
  <si>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</si>
  <si>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</si>
  <si>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</si>
  <si>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</si>
  <si>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</si>
  <si>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</si>
  <si>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</si>
  <si>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</si>
  <si>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</si>
  <si>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</si>
  <si>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</si>
  <si>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</si>
  <si>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</si>
  <si>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</si>
  <si>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</si>
  <si>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</si>
  <si>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</si>
  <si>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</si>
  <si>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</si>
  <si>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</si>
  <si>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</si>
  <si>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</si>
  <si>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</si>
  <si>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</si>
  <si>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</si>
  <si>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</si>
  <si>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</si>
  <si>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</si>
  <si>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</si>
  <si>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</si>
  <si>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</si>
  <si>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</si>
  <si>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</si>
  <si>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</si>
  <si>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</si>
  <si>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</si>
  <si>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</si>
  <si>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</si>
  <si>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</si>
  <si>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</si>
  <si>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</si>
  <si>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</si>
  <si>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</si>
  <si>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</si>
  <si>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</si>
  <si>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</si>
  <si>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</si>
  <si>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</si>
  <si>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</si>
  <si>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</si>
  <si>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</si>
  <si>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</si>
  <si>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</si>
  <si>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</si>
  <si>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</si>
  <si>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</si>
  <si>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</si>
  <si>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</si>
  <si>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</si>
  <si>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</si>
  <si>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</si>
  <si>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</si>
  <si>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</si>
  <si>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</si>
  <si>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</si>
  <si>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</si>
  <si>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</si>
  <si>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</si>
  <si>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</si>
  <si>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</si>
  <si>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</si>
  <si>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</si>
  <si>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</si>
  <si>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</si>
  <si>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</si>
  <si>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</si>
  <si>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</si>
  <si>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</si>
  <si>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</si>
  <si>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</si>
  <si>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</si>
  <si>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</si>
  <si>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</si>
  <si>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</si>
  <si>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</si>
  <si>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</si>
  <si>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</si>
  <si>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</si>
  <si>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</si>
  <si>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</si>
  <si>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</si>
  <si>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</si>
  <si>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</si>
  <si>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</si>
  <si>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</si>
  <si>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</si>
  <si>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</si>
  <si>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</si>
  <si>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</si>
  <si>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</si>
  <si>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</si>
  <si>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</si>
  <si>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</si>
  <si>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</si>
  <si>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</si>
  <si>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</si>
  <si>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</si>
  <si>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</si>
  <si>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</si>
  <si>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</si>
  <si>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</si>
  <si>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</si>
  <si>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</si>
  <si>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</si>
  <si>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</si>
  <si>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</si>
  <si>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</si>
  <si>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</si>
  <si>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</si>
  <si>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</si>
  <si>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</si>
  <si>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</si>
  <si>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</si>
  <si>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</si>
  <si>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</si>
  <si>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</si>
  <si>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</si>
  <si>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</si>
  <si>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</si>
  <si>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</si>
  <si>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</si>
  <si>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</si>
  <si>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</si>
  <si>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</si>
  <si>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</si>
  <si>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</si>
  <si>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</si>
  <si>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</si>
  <si>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</si>
  <si>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</si>
  <si>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</si>
  <si>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</si>
  <si>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</si>
  <si>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</si>
  <si>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</si>
  <si>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</si>
  <si>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</si>
  <si>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</si>
  <si>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</si>
  <si>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</si>
  <si>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</si>
  <si>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</si>
  <si>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</si>
  <si>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</si>
  <si>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</si>
  <si>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</si>
  <si>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</si>
  <si>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</si>
  <si>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</si>
  <si>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</si>
  <si>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</si>
  <si>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</si>
  <si>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</si>
  <si>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</si>
  <si>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</si>
  <si>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</si>
  <si>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</si>
  <si>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</si>
  <si>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</si>
  <si>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</si>
  <si>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</si>
  <si>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</si>
  <si>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</si>
  <si>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</si>
  <si>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</si>
  <si>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</si>
  <si>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</si>
  <si>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</si>
  <si>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</si>
  <si>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</si>
  <si>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</si>
  <si>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</si>
  <si>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</si>
  <si>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</si>
  <si>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</si>
  <si>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</si>
  <si>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</si>
  <si>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</si>
  <si>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</si>
  <si>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</si>
  <si>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</si>
  <si>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</si>
  <si>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</si>
  <si>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</si>
  <si>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</si>
  <si>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</si>
  <si>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</si>
  <si>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</si>
  <si>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</si>
  <si>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</si>
  <si>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</si>
  <si>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</si>
  <si>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</si>
  <si>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</si>
  <si>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</si>
  <si>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</si>
  <si>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</si>
  <si>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</si>
  <si>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</si>
  <si>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</si>
  <si>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</si>
  <si>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</si>
  <si>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</si>
  <si>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</si>
  <si>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</si>
  <si>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</si>
  <si>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</si>
  <si>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</si>
  <si>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</si>
  <si>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</si>
  <si>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</si>
  <si>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</si>
  <si>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</si>
  <si>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</si>
  <si>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</si>
  <si>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</si>
  <si>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</si>
  <si>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</si>
  <si>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</si>
  <si>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</si>
  <si>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</si>
  <si>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</si>
  <si>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</si>
  <si>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</si>
  <si>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</si>
  <si>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</si>
  <si>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</si>
  <si>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</si>
  <si>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</si>
  <si>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</si>
  <si>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</si>
  <si>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</si>
  <si>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</si>
  <si>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</si>
  <si>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</si>
  <si>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</si>
  <si>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</si>
  <si>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</si>
  <si>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</si>
  <si>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</si>
  <si>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</si>
  <si>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</si>
  <si>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</si>
  <si>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</si>
  <si>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</si>
  <si>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</si>
  <si>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</si>
  <si>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</si>
  <si>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</si>
  <si>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</si>
  <si>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</si>
  <si>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</si>
  <si>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</si>
  <si>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</si>
  <si>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</si>
  <si>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</si>
  <si>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</si>
  <si>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</si>
  <si>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</si>
  <si>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</si>
  <si>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</si>
  <si>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</si>
  <si>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</si>
  <si>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</si>
  <si>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</si>
  <si>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</si>
  <si>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</si>
  <si>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</si>
  <si>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</si>
  <si>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</si>
  <si>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</si>
  <si>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</si>
  <si>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</si>
  <si>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</si>
  <si>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</si>
  <si>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</si>
  <si>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</si>
  <si>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</si>
  <si>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</si>
  <si>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</si>
  <si>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</si>
  <si>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</si>
  <si>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</si>
  <si>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</si>
  <si>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</si>
  <si>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</si>
  <si>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</si>
  <si>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</si>
  <si>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</si>
  <si>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</si>
  <si>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</si>
  <si>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</si>
  <si>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</si>
  <si>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</si>
  <si>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</si>
  <si>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</si>
  <si>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</si>
  <si>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</si>
  <si>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</si>
  <si>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</si>
  <si>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</si>
  <si>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</si>
  <si>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</si>
  <si>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</si>
  <si>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</si>
  <si>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</si>
  <si>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</si>
  <si>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</si>
  <si>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</si>
  <si>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</si>
  <si>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</si>
  <si>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</si>
  <si>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</si>
  <si>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</si>
  <si>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</si>
  <si>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</si>
  <si>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</si>
  <si>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</si>
  <si>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</si>
  <si>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</si>
  <si>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</si>
  <si>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</si>
  <si>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</si>
  <si>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</si>
  <si>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</si>
  <si>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</si>
  <si>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</si>
  <si>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</si>
  <si>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</si>
  <si>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</si>
  <si>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</si>
  <si>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</si>
  <si>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</si>
  <si>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</si>
  <si>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</si>
  <si>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</si>
  <si>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</si>
  <si>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</si>
  <si>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</si>
  <si>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</si>
  <si>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</si>
  <si>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</si>
  <si>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</si>
  <si>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</si>
  <si>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</si>
  <si>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</si>
  <si>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</si>
  <si>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</si>
  <si>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</si>
  <si>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</si>
  <si>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</si>
  <si>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</si>
  <si>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</si>
  <si>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</si>
  <si>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</si>
  <si>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</si>
  <si>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</si>
  <si>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</si>
  <si>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</si>
  <si>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</si>
  <si>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</si>
  <si>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</si>
  <si>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</si>
  <si>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</si>
  <si>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</si>
  <si>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</si>
  <si>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</si>
  <si>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</si>
  <si>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</si>
  <si>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</si>
  <si>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</si>
  <si>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</si>
  <si>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</si>
  <si>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</si>
  <si>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</si>
  <si>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</si>
  <si>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</si>
  <si>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</si>
  <si>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</si>
  <si>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</si>
  <si>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</si>
  <si>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</si>
  <si>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</si>
  <si>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</si>
  <si>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</si>
  <si>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</si>
  <si>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</si>
  <si>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</si>
  <si>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</si>
  <si>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</si>
  <si>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</si>
  <si>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</si>
  <si>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</si>
  <si>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</si>
  <si>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</si>
  <si>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</si>
  <si>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</si>
  <si>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</si>
  <si>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</si>
  <si>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</si>
  <si>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</si>
  <si>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</si>
  <si>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</si>
  <si>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</si>
  <si>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</si>
  <si>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</si>
  <si>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</si>
  <si>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</si>
  <si>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</si>
  <si>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</si>
  <si>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</si>
  <si>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</si>
  <si>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</si>
  <si>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</si>
  <si>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</si>
  <si>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</si>
  <si>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</si>
  <si>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</si>
  <si>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</si>
  <si>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</si>
  <si>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</si>
  <si>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</si>
  <si>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</si>
  <si>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</si>
  <si>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</si>
  <si>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</si>
  <si>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</si>
  <si>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</si>
  <si>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</si>
  <si>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</si>
  <si>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</si>
  <si>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</si>
  <si>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</si>
  <si>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</si>
  <si>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</si>
  <si>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</si>
  <si>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</si>
  <si>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</si>
  <si>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</si>
  <si>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</si>
  <si>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</si>
  <si>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</si>
  <si>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</si>
  <si>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</si>
  <si>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</si>
  <si>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</si>
  <si>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</si>
  <si>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</si>
  <si>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</si>
  <si>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</si>
  <si>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</si>
  <si>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</si>
  <si>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</si>
  <si>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</si>
  <si>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</si>
  <si>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</si>
  <si>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</si>
  <si>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</si>
  <si>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</si>
  <si>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</si>
  <si>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</si>
  <si>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</si>
  <si>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</si>
  <si>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</si>
  <si>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</si>
  <si>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</si>
  <si>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</si>
  <si>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</si>
  <si>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</si>
  <si>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</si>
  <si>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</si>
  <si>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</si>
  <si>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</si>
  <si>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</si>
  <si>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</si>
  <si>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</si>
  <si>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</si>
  <si>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</si>
  <si>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</si>
  <si>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</si>
  <si>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</si>
  <si>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</si>
  <si>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</si>
  <si>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</si>
  <si>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</si>
  <si>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</si>
  <si>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</si>
  <si>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</si>
  <si>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</si>
  <si>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</si>
  <si>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</si>
  <si>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</si>
  <si>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</si>
  <si>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</si>
  <si>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</si>
  <si>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</si>
  <si>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</si>
  <si>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</si>
  <si>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</si>
  <si>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</si>
  <si>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</si>
  <si>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</si>
  <si>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</si>
  <si>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</si>
  <si>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</si>
  <si>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</si>
  <si>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</si>
  <si>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</si>
  <si>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</si>
  <si>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</si>
  <si>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</si>
  <si>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</si>
  <si>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</si>
  <si>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</si>
  <si>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</si>
  <si>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</si>
  <si>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</si>
  <si>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</si>
  <si>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</si>
  <si>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</si>
  <si>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</si>
  <si>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</si>
  <si>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</si>
  <si>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</si>
  <si>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</si>
  <si>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</si>
  <si>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</si>
  <si>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</si>
  <si>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</si>
  <si>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</si>
  <si>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</si>
  <si>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</si>
  <si>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</si>
  <si>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</si>
  <si>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</si>
  <si>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</si>
  <si>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</si>
  <si>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</si>
  <si>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</si>
  <si>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</si>
  <si>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</si>
  <si>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</si>
  <si>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</si>
  <si>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</si>
  <si>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</si>
  <si>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</si>
  <si>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</si>
  <si>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</si>
  <si>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</si>
  <si>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</si>
  <si>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</si>
  <si>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</si>
  <si>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</si>
  <si>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</si>
  <si>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</si>
  <si>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</si>
  <si>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</si>
  <si>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</si>
  <si>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</si>
  <si>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</si>
  <si>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</si>
  <si>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</si>
  <si>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</si>
  <si>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</si>
  <si>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</si>
  <si>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</si>
  <si>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</si>
  <si>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</si>
  <si>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</si>
  <si>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</si>
  <si>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</si>
  <si>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</si>
  <si>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</si>
  <si>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</si>
  <si>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</si>
  <si>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</si>
  <si>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</si>
  <si>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</si>
  <si>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</si>
  <si>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</si>
  <si>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</si>
  <si>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</si>
  <si>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</si>
  <si>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</si>
  <si>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</si>
  <si>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</si>
  <si>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</si>
  <si>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</si>
  <si>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</si>
  <si>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</si>
  <si>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</si>
  <si>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</si>
  <si>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</si>
  <si>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</si>
  <si>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</si>
  <si>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</si>
  <si>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</si>
  <si>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</si>
  <si>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</si>
  <si>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</si>
  <si>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</si>
  <si>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</si>
  <si>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</si>
  <si>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</si>
  <si>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</si>
  <si>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</si>
  <si>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</si>
  <si>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</si>
  <si>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</si>
  <si>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</si>
  <si>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</si>
  <si>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</si>
  <si>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</si>
  <si>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</si>
  <si>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</si>
  <si>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</si>
  <si>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</si>
  <si>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</si>
  <si>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</si>
  <si>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</si>
  <si>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</si>
  <si>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</si>
  <si>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</si>
  <si>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</si>
  <si>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</si>
  <si>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</si>
  <si>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</si>
  <si>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</si>
  <si>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</si>
  <si>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</si>
  <si>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</si>
  <si>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</si>
  <si>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</si>
  <si>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</si>
  <si>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</si>
  <si>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</si>
  <si>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</si>
  <si>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</si>
  <si>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</si>
  <si>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</si>
  <si>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</si>
  <si>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</si>
  <si>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</si>
  <si>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</si>
  <si>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</si>
  <si>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</si>
  <si>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</si>
  <si>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</si>
  <si>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</si>
  <si>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</si>
  <si>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</si>
  <si>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</si>
  <si>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</si>
  <si>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</si>
  <si>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</si>
  <si>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</si>
  <si>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</si>
  <si>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</si>
  <si>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</si>
  <si>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</si>
  <si>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</si>
  <si>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</si>
  <si>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</si>
  <si>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</si>
  <si>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</si>
  <si>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</si>
  <si>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</si>
  <si>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</si>
  <si>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</si>
  <si>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</si>
  <si>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</si>
  <si>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</si>
  <si>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</si>
  <si>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</si>
  <si>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</si>
  <si>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</si>
  <si>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</si>
  <si>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</si>
  <si>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</si>
  <si>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</si>
  <si>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</si>
  <si>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</si>
  <si>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</si>
  <si>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</si>
  <si>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</si>
  <si>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</si>
  <si>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</si>
  <si>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</si>
  <si>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</si>
  <si>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</si>
  <si>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</si>
  <si>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</si>
  <si>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</si>
  <si>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</si>
  <si>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</si>
  <si>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</si>
  <si>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</si>
  <si>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</si>
  <si>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</si>
  <si>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</si>
  <si>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</si>
  <si>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</si>
  <si>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</si>
  <si>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</si>
  <si>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</si>
  <si>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</si>
  <si>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</si>
  <si>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</si>
  <si>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</si>
  <si>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</si>
  <si>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</si>
  <si>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</si>
  <si>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</si>
  <si>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</si>
  <si>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</si>
  <si>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</si>
  <si>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</si>
  <si>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</si>
  <si>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</si>
  <si>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</si>
  <si>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</si>
  <si>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</si>
  <si>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</si>
  <si>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</si>
  <si>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</si>
  <si>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</si>
  <si>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</si>
  <si>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</si>
  <si>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</si>
  <si>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</si>
  <si>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</si>
  <si>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</si>
  <si>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</si>
  <si>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</si>
  <si>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</si>
  <si>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</si>
  <si>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</si>
  <si>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</si>
  <si>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</si>
  <si>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</si>
  <si>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</si>
  <si>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</si>
  <si>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</si>
  <si>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</si>
  <si>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</si>
  <si>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</si>
  <si>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</si>
  <si>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</si>
  <si>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</si>
  <si>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</si>
  <si>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</si>
  <si>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</si>
  <si>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</si>
  <si>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</si>
  <si>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</si>
  <si>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</si>
  <si>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</si>
  <si>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</si>
  <si>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</si>
  <si>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</si>
  <si>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</si>
  <si>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</si>
  <si>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</si>
  <si>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</si>
  <si>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</si>
  <si>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</si>
  <si>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</si>
  <si>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</si>
  <si>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</si>
  <si>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</si>
  <si>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</si>
  <si>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</si>
  <si>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</si>
  <si>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</si>
  <si>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</si>
  <si>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</si>
  <si>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</si>
  <si>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</si>
  <si>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</si>
  <si>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</si>
  <si>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</si>
  <si>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</si>
  <si>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</si>
  <si>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</si>
  <si>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</si>
  <si>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</si>
  <si>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</si>
  <si>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</si>
  <si>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</si>
  <si>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</si>
  <si>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</si>
  <si>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</si>
  <si>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</si>
  <si>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</si>
  <si>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</si>
  <si>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</si>
  <si>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</si>
  <si>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</si>
  <si>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</si>
  <si>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</si>
  <si>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</si>
  <si>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</si>
  <si>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</si>
  <si>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</si>
  <si>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</si>
  <si>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</si>
  <si>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</si>
  <si>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</si>
  <si>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</si>
  <si>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</si>
  <si>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</si>
  <si>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</si>
  <si>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</si>
  <si>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</si>
  <si>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</si>
  <si>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</si>
  <si>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</si>
  <si>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</si>
  <si>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</si>
  <si>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</si>
  <si>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</si>
  <si>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</si>
  <si>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</si>
  <si>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</si>
  <si>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</si>
  <si>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</si>
  <si>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</si>
  <si>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</si>
  <si>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</si>
  <si>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</si>
  <si>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</si>
  <si>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</si>
  <si>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</si>
  <si>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</si>
  <si>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</si>
  <si>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</si>
  <si>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</si>
  <si>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</si>
  <si>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</si>
  <si>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</si>
  <si>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</si>
  <si>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</si>
  <si>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</si>
  <si>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</si>
  <si>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</si>
  <si>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</si>
  <si>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</si>
  <si>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</si>
  <si>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</si>
  <si>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</si>
  <si>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</si>
  <si>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</si>
  <si>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</si>
  <si>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</si>
  <si>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</si>
  <si>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</si>
  <si>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</si>
  <si>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</si>
  <si>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</si>
  <si>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</si>
  <si>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</si>
  <si>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</si>
  <si>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</si>
  <si>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</si>
  <si>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</si>
  <si>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</si>
  <si>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</si>
  <si>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</si>
  <si>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</si>
  <si>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</si>
  <si>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</si>
  <si>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</si>
  <si>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</si>
  <si>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</si>
  <si>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</si>
  <si>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</si>
  <si>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</si>
  <si>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</si>
  <si>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</si>
  <si>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</si>
  <si>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</si>
  <si>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</si>
  <si>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</si>
  <si>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</si>
  <si>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</si>
  <si>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</si>
  <si>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</si>
  <si>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</si>
  <si>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</si>
  <si>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</si>
  <si>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</si>
  <si>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</si>
  <si>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</si>
  <si>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</si>
  <si>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</si>
  <si>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</si>
  <si>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</si>
  <si>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</si>
  <si>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</si>
  <si>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</si>
  <si>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</si>
  <si>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</si>
  <si>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</si>
  <si>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</si>
  <si>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</si>
  <si>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</si>
  <si>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</si>
  <si>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</si>
  <si>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</si>
  <si>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</si>
  <si>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</si>
  <si>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</si>
  <si>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</si>
  <si>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</si>
  <si>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</si>
  <si>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</si>
  <si>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</si>
  <si>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</si>
  <si>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</si>
  <si>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</si>
  <si>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</si>
  <si>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</si>
  <si>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</si>
  <si>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</si>
  <si>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</si>
  <si>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</si>
  <si>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</si>
  <si>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</si>
  <si>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</si>
  <si>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</si>
  <si>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</si>
  <si>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</si>
  <si>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</si>
  <si>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</si>
  <si>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</si>
  <si>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</si>
  <si>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</si>
  <si>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</si>
  <si>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</si>
  <si>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</si>
  <si>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</si>
  <si>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</si>
  <si>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</si>
  <si>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</si>
  <si>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</si>
  <si>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</si>
  <si>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</si>
  <si>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</si>
  <si>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</si>
  <si>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</si>
  <si>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</si>
  <si>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</si>
  <si>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</si>
  <si>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</si>
  <si>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</si>
  <si>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</si>
  <si>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</si>
  <si>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</si>
  <si>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</si>
  <si>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</si>
  <si>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</si>
  <si>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</si>
  <si>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</si>
  <si>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</si>
  <si>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</si>
  <si>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</si>
  <si>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</si>
  <si>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</si>
  <si>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</si>
  <si>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</si>
  <si>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</si>
  <si>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</si>
  <si>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</si>
  <si>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</si>
  <si>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</si>
  <si>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</si>
  <si>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</si>
  <si>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</si>
  <si>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</si>
  <si>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</si>
  <si>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</si>
  <si>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</si>
  <si>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</si>
  <si>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</si>
  <si>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</si>
  <si>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</si>
  <si>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</si>
  <si>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</si>
  <si>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</si>
  <si>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</si>
  <si>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</si>
  <si>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</si>
  <si>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</si>
  <si>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</si>
  <si>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</si>
  <si>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</si>
  <si>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</si>
  <si>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</si>
  <si>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</si>
  <si>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</si>
  <si>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</si>
  <si>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</si>
  <si>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</si>
  <si>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</si>
  <si>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</si>
  <si>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</si>
  <si>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</si>
  <si>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</si>
  <si>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</si>
  <si>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</si>
  <si>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</si>
  <si>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</si>
  <si>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</si>
  <si>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</si>
  <si>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</si>
  <si>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</si>
  <si>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</si>
  <si>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</si>
  <si>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</si>
  <si>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</si>
  <si>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</si>
  <si>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</si>
  <si>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</si>
  <si>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</si>
  <si>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</si>
  <si>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</si>
  <si>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</si>
  <si>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</si>
  <si>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</si>
  <si>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</si>
  <si>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</si>
  <si>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</si>
  <si>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</si>
  <si>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</si>
  <si>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</si>
  <si>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</si>
  <si>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</si>
  <si>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</si>
  <si>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</si>
  <si>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</si>
  <si>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</si>
  <si>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</si>
  <si>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</si>
  <si>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</si>
  <si>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</si>
  <si>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</si>
  <si>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</si>
  <si>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</si>
  <si>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</si>
  <si>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</si>
  <si>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</si>
  <si>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</si>
  <si>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</si>
  <si>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</si>
  <si>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</si>
  <si>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</si>
  <si>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</si>
  <si>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</si>
  <si>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</si>
  <si>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</si>
  <si>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</si>
  <si>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</si>
  <si>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</si>
  <si>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</si>
  <si>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</si>
  <si>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</si>
  <si>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</si>
  <si>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</si>
  <si>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</si>
  <si>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</si>
  <si>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</si>
  <si>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</si>
  <si>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</si>
  <si>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</si>
  <si>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</si>
  <si>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</si>
  <si>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</si>
  <si>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</si>
  <si>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</si>
  <si>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</si>
  <si>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</si>
  <si>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</si>
  <si>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</si>
  <si>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</si>
  <si>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</si>
  <si>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</si>
  <si>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</si>
  <si>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</si>
  <si>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</si>
  <si>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</si>
  <si>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</si>
  <si>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</si>
  <si>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</si>
  <si>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</si>
  <si>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</si>
  <si>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</si>
  <si>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</si>
  <si>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</si>
  <si>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</si>
  <si>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</si>
  <si>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</si>
  <si>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</si>
  <si>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</si>
  <si>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</si>
  <si>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</si>
  <si>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</si>
  <si>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</si>
  <si>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</si>
  <si>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</si>
  <si>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</si>
  <si>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</si>
  <si>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</si>
  <si>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</si>
  <si>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</si>
  <si>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</si>
  <si>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</si>
  <si>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</si>
  <si>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</si>
  <si>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</si>
  <si>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</si>
  <si>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</si>
  <si>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</si>
  <si>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</si>
  <si>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</si>
  <si>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</si>
  <si>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</si>
  <si>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</si>
  <si>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</si>
  <si>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</si>
  <si>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</si>
  <si>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</si>
  <si>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</si>
  <si>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</si>
  <si>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</si>
  <si>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</si>
  <si>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</si>
  <si>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</si>
  <si>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</si>
  <si>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</si>
  <si>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</si>
  <si>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</si>
  <si>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</si>
  <si>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</si>
  <si>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</si>
  <si>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</si>
  <si>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</si>
  <si>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</si>
  <si>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</si>
  <si>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</si>
  <si>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</si>
  <si>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</si>
  <si>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</si>
  <si>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</si>
  <si>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</si>
  <si>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</si>
  <si>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</si>
  <si>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</si>
  <si>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</si>
  <si>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</si>
  <si>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</si>
  <si>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</si>
  <si>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</si>
  <si>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</si>
  <si>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</si>
  <si>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</si>
  <si>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</si>
  <si>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</si>
  <si>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</si>
  <si>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</si>
  <si>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</si>
  <si>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</si>
  <si>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</si>
  <si>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</si>
  <si>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</si>
  <si>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</si>
  <si>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</si>
  <si>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</si>
  <si>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</si>
  <si>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</si>
  <si>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</si>
  <si>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</si>
  <si>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</si>
  <si>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</si>
  <si>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</si>
  <si>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</si>
  <si>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</si>
  <si>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</si>
  <si>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</si>
  <si>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</si>
  <si>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</si>
  <si>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</si>
  <si>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</si>
  <si>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</si>
  <si>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</si>
  <si>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</si>
  <si>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</si>
  <si>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</si>
  <si>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</si>
  <si>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</si>
  <si>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</si>
  <si>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</si>
  <si>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</si>
  <si>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</si>
  <si>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</si>
  <si>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</si>
  <si>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</si>
  <si>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</si>
  <si>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</si>
  <si>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</si>
  <si>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</si>
  <si>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</si>
  <si>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</si>
  <si>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</si>
  <si>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</si>
  <si>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</si>
  <si>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</si>
  <si>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</si>
  <si>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</si>
  <si>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</si>
  <si>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</si>
  <si>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</si>
  <si>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</si>
  <si>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</si>
  <si>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</si>
  <si>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</si>
  <si>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</si>
  <si>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</si>
  <si>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</si>
  <si>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</si>
  <si>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</si>
  <si>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</si>
  <si>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</si>
  <si>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</si>
  <si>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</si>
  <si>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</si>
  <si>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</si>
  <si>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</si>
  <si>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</si>
  <si>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</si>
  <si>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</si>
  <si>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</si>
  <si>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</si>
  <si>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</si>
  <si>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</si>
  <si>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</si>
  <si>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</si>
  <si>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</si>
  <si>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</si>
  <si>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</si>
  <si>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</si>
  <si>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</si>
  <si>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</si>
  <si>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</si>
  <si>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</si>
  <si>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</si>
  <si>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</si>
  <si>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</si>
  <si>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</si>
  <si>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</si>
  <si>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</si>
  <si>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</si>
  <si>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</si>
  <si>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</si>
  <si>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</si>
  <si>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</si>
  <si>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</si>
  <si>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</si>
  <si>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</si>
  <si>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</si>
  <si>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</si>
  <si>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</si>
  <si>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</si>
  <si>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</si>
  <si>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</si>
  <si>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</si>
  <si>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</si>
  <si>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</si>
  <si>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</si>
  <si>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</si>
  <si>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</si>
  <si>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</si>
  <si>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</si>
  <si>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</si>
  <si>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</si>
  <si>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</si>
  <si>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</si>
  <si>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</si>
  <si>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</si>
  <si>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</si>
  <si>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</si>
  <si>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</si>
  <si>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</si>
  <si>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</si>
  <si>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</si>
  <si>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</si>
  <si>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</si>
  <si>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</si>
  <si>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</si>
  <si>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</si>
  <si>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</si>
  <si>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</si>
  <si>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</si>
  <si>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</si>
  <si>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</si>
  <si>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</si>
  <si>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</si>
  <si>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</si>
  <si>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</si>
  <si>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</si>
  <si>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</si>
  <si>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</si>
  <si>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</si>
  <si>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</si>
  <si>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</si>
  <si>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</si>
  <si>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</si>
  <si>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</si>
  <si>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</si>
  <si>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</si>
  <si>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</si>
  <si>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</si>
  <si>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</si>
  <si>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</si>
  <si>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</si>
  <si>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</si>
  <si>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</si>
  <si>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</si>
  <si>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</si>
  <si>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</si>
  <si>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</si>
  <si>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</si>
  <si>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</si>
  <si>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</si>
  <si>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</si>
  <si>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</si>
  <si>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</si>
  <si>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</si>
  <si>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</si>
  <si>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</si>
  <si>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</si>
  <si>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</si>
  <si>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</si>
  <si>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</si>
  <si>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</si>
  <si>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</si>
  <si>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</si>
  <si>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</si>
  <si>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</si>
  <si>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</si>
  <si>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</si>
  <si>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</si>
  <si>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</si>
  <si>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</si>
  <si>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</si>
  <si>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</si>
  <si>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</si>
  <si>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</si>
  <si>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</si>
  <si>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</si>
  <si>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</si>
  <si>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</si>
  <si>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</si>
  <si>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</si>
  <si>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</si>
  <si>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</si>
  <si>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</si>
  <si>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</si>
  <si>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</si>
  <si>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</si>
  <si>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</si>
  <si>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</si>
  <si>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</si>
  <si>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</si>
  <si>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</si>
  <si>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</si>
  <si>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</si>
  <si>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</si>
  <si>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</si>
  <si>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</si>
  <si>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</si>
  <si>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</si>
  <si>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</si>
  <si>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</si>
  <si>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</si>
  <si>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</si>
  <si>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</si>
  <si>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</si>
  <si>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</si>
  <si>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</si>
  <si>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</si>
  <si>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</si>
  <si>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</si>
  <si>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</si>
  <si>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</si>
  <si>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</si>
  <si>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</si>
  <si>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</si>
  <si>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</si>
  <si>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</si>
  <si>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</si>
  <si>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</si>
  <si>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</si>
  <si>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</si>
  <si>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</si>
  <si>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</si>
  <si>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</si>
  <si>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</si>
  <si>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</si>
  <si>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</si>
  <si>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</si>
  <si>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</si>
  <si>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</si>
  <si>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</si>
  <si>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</si>
  <si>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</si>
  <si>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</si>
  <si>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</si>
  <si>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</si>
  <si>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</si>
  <si>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</si>
  <si>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</si>
  <si>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</si>
  <si>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</si>
  <si>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</si>
  <si>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</si>
  <si>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</si>
  <si>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</si>
  <si>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</si>
  <si>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</si>
  <si>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</si>
  <si>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</si>
  <si>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</si>
  <si>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</si>
  <si>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</si>
  <si>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</si>
  <si>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</si>
  <si>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</si>
  <si>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</si>
  <si>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</si>
  <si>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</si>
  <si>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</si>
  <si>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</si>
  <si>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</si>
  <si>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</si>
  <si>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</si>
  <si>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</si>
  <si>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</si>
  <si>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</si>
  <si>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</si>
  <si>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</si>
  <si>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</si>
  <si>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</si>
  <si>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</si>
  <si>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</si>
  <si>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</si>
  <si>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</si>
  <si>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</si>
  <si>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</si>
  <si>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</si>
  <si>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</si>
  <si>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</si>
  <si>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</si>
  <si>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</si>
  <si>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</si>
  <si>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</si>
  <si>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</si>
  <si>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</si>
  <si>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</si>
  <si>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</si>
  <si>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</si>
  <si>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</si>
  <si>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</si>
  <si>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</si>
  <si>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</si>
  <si>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</si>
  <si>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</si>
  <si>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</si>
  <si>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</si>
  <si>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</si>
  <si>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</si>
  <si>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</si>
  <si>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</si>
  <si>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</si>
  <si>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</si>
  <si>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</si>
  <si>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</si>
  <si>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</si>
  <si>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</si>
  <si>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</si>
  <si>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</si>
  <si>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</si>
  <si>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</si>
  <si>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</si>
  <si>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</si>
  <si>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</si>
  <si>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</si>
  <si>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</si>
  <si>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</si>
  <si>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</si>
  <si>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</si>
  <si>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</si>
  <si>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</si>
  <si>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</si>
  <si>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</si>
  <si>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</si>
  <si>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</si>
  <si>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</si>
  <si>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</si>
  <si>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</si>
  <si>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</si>
  <si>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</si>
  <si>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</si>
  <si>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</si>
  <si>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</si>
  <si>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</si>
  <si>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</si>
  <si>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</si>
  <si>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</si>
  <si>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</si>
  <si>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</si>
  <si>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</si>
  <si>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</si>
  <si>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</si>
  <si>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</si>
  <si>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</si>
  <si>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</si>
  <si>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</si>
  <si>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</si>
  <si>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</si>
  <si>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</si>
  <si>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</si>
  <si>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</si>
  <si>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</si>
  <si>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</si>
  <si>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</si>
  <si>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</si>
  <si>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</si>
  <si>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</si>
  <si>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</si>
  <si>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</si>
  <si>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</si>
  <si>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</si>
  <si>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</si>
  <si>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</si>
  <si>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</si>
  <si>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</si>
  <si>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</si>
  <si>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</si>
  <si>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</si>
  <si>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</si>
  <si>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</si>
  <si>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</si>
  <si>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</si>
  <si>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</si>
  <si>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</si>
  <si>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</si>
  <si>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</si>
  <si>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</si>
  <si>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</si>
  <si>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</si>
  <si>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</si>
  <si>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</si>
  <si>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</si>
  <si>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</si>
  <si>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</si>
  <si>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</si>
  <si>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</si>
  <si>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</si>
  <si>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</si>
  <si>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</si>
  <si>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</si>
  <si>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</si>
  <si>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</si>
  <si>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</si>
  <si>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</si>
  <si>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</si>
  <si>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</si>
  <si>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</si>
  <si>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</si>
  <si>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</si>
  <si>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</si>
  <si>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</si>
  <si>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</si>
  <si>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</si>
  <si>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</si>
  <si>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</si>
  <si>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</si>
  <si>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</si>
  <si>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</si>
  <si>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</si>
  <si>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</si>
  <si>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</si>
  <si>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</si>
  <si>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</si>
  <si>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</si>
  <si>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</si>
  <si>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</si>
  <si>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</si>
  <si>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</si>
  <si>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</si>
  <si>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</si>
  <si>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</si>
  <si>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</si>
  <si>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</si>
  <si>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</si>
  <si>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</si>
  <si>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</si>
  <si>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</si>
  <si>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</si>
  <si>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</si>
  <si>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</si>
  <si>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</si>
  <si>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</si>
  <si>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</si>
  <si>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</si>
  <si>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</si>
  <si>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</si>
  <si>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</si>
  <si>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</si>
  <si>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</si>
  <si>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</si>
  <si>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</si>
  <si>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</si>
  <si>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</si>
  <si>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</si>
  <si>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</si>
  <si>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</si>
  <si>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</si>
  <si>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</si>
  <si>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</si>
  <si>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</si>
  <si>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</si>
  <si>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</si>
  <si>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</si>
  <si>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</si>
  <si>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</si>
  <si>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</si>
  <si>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</si>
  <si>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</si>
  <si>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</si>
  <si>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</si>
  <si>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</si>
  <si>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</si>
  <si>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</si>
  <si>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</si>
  <si>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</si>
  <si>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</si>
  <si>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</si>
  <si>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</si>
  <si>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</si>
  <si>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</si>
  <si>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</si>
  <si>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</si>
  <si>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</si>
  <si>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</si>
  <si>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</si>
  <si>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</si>
  <si>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</si>
  <si>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</si>
  <si>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</si>
  <si>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</si>
  <si>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</si>
  <si>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</si>
  <si>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</si>
  <si>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</si>
  <si>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</si>
  <si>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</si>
  <si>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</si>
  <si>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</si>
  <si>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</si>
  <si>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</si>
  <si>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</si>
  <si>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</si>
  <si>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</si>
  <si>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</si>
  <si>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</si>
  <si>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</si>
  <si>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</si>
  <si>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</si>
  <si>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</si>
  <si>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</si>
  <si>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</si>
  <si>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</si>
  <si>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</si>
  <si>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</si>
  <si>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</si>
  <si>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</si>
  <si>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</si>
  <si>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</si>
  <si>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</si>
  <si>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</si>
  <si>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</si>
  <si>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</si>
  <si>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</si>
  <si>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</si>
  <si>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</si>
  <si>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</si>
  <si>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</si>
  <si>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</si>
  <si>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</si>
  <si>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</si>
  <si>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</si>
  <si>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</si>
  <si>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</si>
  <si>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</si>
  <si>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</si>
  <si>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</si>
  <si>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</si>
  <si>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</si>
  <si>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</si>
  <si>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</si>
  <si>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</si>
  <si>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</si>
  <si>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</si>
  <si>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</si>
  <si>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</si>
  <si>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</si>
  <si>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</si>
  <si>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</si>
  <si>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</si>
  <si>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</si>
  <si>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</si>
  <si>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</si>
  <si>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</si>
  <si>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</si>
  <si>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</si>
  <si>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</si>
  <si>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</si>
  <si>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</si>
  <si>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</si>
  <si>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</si>
  <si>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</si>
  <si>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</si>
  <si>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</si>
  <si>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</si>
  <si>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</si>
  <si>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</si>
  <si>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</si>
  <si>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</si>
  <si>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</si>
  <si>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</si>
  <si>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</si>
  <si>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</si>
  <si>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</si>
  <si>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</si>
  <si>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</si>
  <si>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</si>
  <si>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</si>
  <si>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</si>
  <si>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</si>
  <si>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</si>
  <si>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</si>
  <si>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</si>
  <si>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</si>
  <si>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</si>
  <si>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</si>
  <si>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</si>
  <si>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</si>
  <si>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</si>
  <si>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</si>
  <si>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</si>
  <si>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</si>
  <si>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</si>
  <si>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</si>
  <si>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</si>
  <si>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</si>
  <si>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</si>
  <si>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</si>
  <si>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</si>
  <si>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</si>
  <si>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</si>
  <si>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</si>
  <si>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</si>
  <si>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</si>
  <si>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</si>
  <si>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</si>
  <si>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</si>
  <si>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</si>
  <si>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</si>
  <si>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</si>
  <si>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</si>
  <si>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</si>
  <si>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</si>
  <si>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</si>
  <si>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</si>
  <si>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</si>
  <si>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</si>
  <si>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</si>
  <si>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</si>
  <si>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</si>
  <si>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</si>
  <si>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</si>
  <si>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</si>
  <si>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</si>
  <si>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</si>
  <si>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</si>
  <si>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</si>
  <si>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</si>
  <si>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</si>
  <si>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</si>
  <si>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</si>
  <si>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</si>
  <si>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</si>
  <si>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</si>
  <si>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</si>
  <si>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</si>
  <si>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</si>
  <si>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</si>
  <si>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</si>
  <si>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</si>
  <si>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</si>
  <si>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</si>
  <si>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</si>
  <si>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</si>
  <si>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</si>
  <si>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</si>
  <si>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</si>
  <si>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</si>
  <si>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</si>
  <si>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</si>
  <si>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</si>
  <si>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</si>
  <si>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</si>
  <si>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</si>
  <si>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</si>
  <si>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</si>
  <si>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</si>
  <si>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</si>
  <si>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</si>
  <si>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</si>
  <si>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</si>
  <si>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</si>
  <si>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</si>
  <si>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</si>
  <si>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</si>
  <si>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</si>
  <si>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</si>
  <si>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</si>
  <si>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</si>
  <si>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</si>
  <si>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</si>
  <si>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</si>
  <si>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</si>
  <si>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</si>
  <si>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</si>
  <si>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</si>
  <si>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</si>
  <si>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</si>
  <si>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</si>
  <si>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</si>
  <si>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</si>
  <si>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</si>
  <si>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</si>
  <si>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</si>
  <si>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</si>
  <si>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</si>
  <si>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</si>
  <si>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</si>
  <si>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</si>
  <si>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</si>
  <si>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</si>
  <si>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</si>
  <si>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</si>
  <si>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</si>
  <si>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</si>
  <si>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</si>
  <si>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</si>
  <si>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</si>
  <si>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</si>
  <si>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</si>
  <si>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</si>
  <si>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</si>
  <si>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</si>
  <si>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</si>
  <si>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</si>
  <si>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</si>
  <si>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</si>
  <si>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</si>
  <si>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</si>
  <si>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</si>
  <si>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</si>
  <si>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</si>
  <si>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</si>
  <si>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</si>
  <si>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</si>
  <si>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</si>
  <si>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</si>
  <si>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</si>
  <si>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</si>
  <si>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</si>
  <si>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</si>
  <si>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</si>
  <si>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</si>
  <si>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</si>
  <si>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</si>
  <si>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</si>
  <si>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</si>
  <si>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</si>
  <si>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</si>
  <si>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</si>
  <si>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</si>
  <si>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</si>
  <si>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</si>
  <si>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</si>
  <si>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</si>
  <si>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</si>
  <si>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</si>
  <si>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</si>
  <si>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</si>
  <si>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</si>
  <si>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</si>
  <si>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</si>
  <si>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</si>
  <si>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</si>
  <si>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</si>
  <si>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</si>
  <si>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</si>
  <si>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</si>
  <si>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</si>
  <si>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</si>
  <si>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</si>
  <si>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</si>
  <si>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</si>
  <si>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</si>
  <si>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</si>
  <si>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</si>
  <si>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</si>
  <si>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</si>
  <si>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</si>
  <si>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</si>
  <si>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</si>
  <si>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</si>
  <si>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</si>
  <si>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</si>
  <si>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</si>
  <si>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</si>
  <si>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</si>
  <si>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</si>
  <si>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</si>
  <si>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</si>
  <si>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</si>
  <si>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</si>
  <si>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</si>
  <si>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</si>
  <si>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</si>
  <si>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</si>
  <si>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</si>
  <si>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</si>
  <si>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</si>
  <si>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</si>
  <si>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</si>
  <si>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</si>
  <si>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</si>
  <si>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</si>
  <si>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</si>
  <si>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</si>
  <si>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</si>
  <si>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</si>
  <si>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</si>
  <si>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</si>
  <si>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</si>
  <si>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</si>
  <si>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</si>
  <si>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</si>
  <si>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</si>
  <si>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</si>
  <si>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</si>
  <si>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</si>
  <si>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</si>
  <si>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</si>
  <si>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</si>
  <si>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</si>
  <si>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</si>
  <si>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</si>
  <si>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</si>
  <si>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</si>
  <si>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</si>
  <si>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</si>
  <si>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</si>
  <si>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</si>
  <si>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</si>
  <si>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</si>
  <si>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</si>
  <si>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</si>
  <si>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</si>
  <si>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</si>
  <si>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</si>
  <si>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</si>
  <si>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</si>
  <si>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</si>
  <si>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</si>
  <si>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</si>
  <si>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</si>
  <si>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</si>
  <si>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</si>
  <si>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</si>
  <si>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</si>
  <si>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</si>
  <si>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</si>
  <si>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</si>
  <si>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</si>
  <si>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</si>
  <si>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</si>
  <si>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</si>
  <si>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</si>
  <si>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</si>
  <si>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</si>
  <si>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</si>
  <si>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</si>
  <si>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</si>
  <si>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</si>
  <si>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</si>
  <si>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</si>
  <si>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</si>
  <si>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</si>
  <si>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</si>
  <si>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</si>
  <si>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</si>
  <si>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</si>
  <si>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</si>
  <si>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</si>
  <si>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</si>
  <si>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</si>
  <si>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</si>
  <si>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</si>
  <si>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</si>
  <si>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</si>
  <si>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</si>
  <si>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</si>
  <si>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</si>
  <si>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</si>
  <si>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</si>
  <si>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</si>
  <si>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</si>
  <si>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</si>
  <si>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</si>
  <si>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</si>
  <si>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</si>
  <si>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</si>
  <si>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</si>
  <si>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</si>
  <si>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</si>
  <si>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</si>
  <si>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</si>
  <si>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</si>
  <si>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</si>
  <si>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</si>
  <si>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</si>
  <si>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</si>
  <si>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</si>
  <si>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</si>
  <si>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</si>
  <si>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</si>
  <si>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</si>
  <si>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</si>
  <si>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</si>
  <si>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</si>
  <si>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</si>
  <si>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</si>
  <si>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</si>
  <si>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</si>
  <si>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</si>
  <si>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</si>
  <si>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</si>
  <si>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</si>
  <si>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</si>
  <si>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</si>
  <si>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</si>
  <si>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</si>
  <si>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</si>
  <si>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</si>
  <si>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</si>
  <si>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</si>
  <si>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</si>
  <si>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</si>
  <si>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</si>
  <si>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</si>
  <si>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</si>
  <si>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</si>
  <si>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</si>
  <si>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</si>
  <si>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</si>
  <si>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</si>
  <si>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</si>
  <si>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</si>
  <si>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</si>
  <si>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</si>
  <si>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</si>
  <si>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</si>
  <si>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</si>
  <si>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</si>
  <si>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</si>
  <si>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</si>
  <si>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</si>
  <si>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</si>
  <si>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</si>
  <si>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</si>
  <si>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</si>
  <si>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</si>
  <si>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</si>
  <si>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</si>
  <si>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</si>
  <si>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</si>
  <si>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</si>
  <si>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</si>
  <si>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</si>
  <si>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</si>
  <si>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</si>
  <si>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</si>
  <si>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</si>
  <si>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</si>
  <si>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</si>
  <si>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</si>
  <si>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</si>
  <si>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</si>
  <si>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</si>
  <si>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</si>
  <si>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</si>
  <si>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</si>
  <si>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</si>
  <si>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</si>
  <si>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</si>
  <si>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</si>
  <si>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</si>
  <si>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</si>
  <si>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</si>
  <si>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</si>
  <si>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</si>
  <si>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</si>
  <si>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</si>
  <si>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</si>
  <si>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</si>
  <si>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</si>
  <si>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</si>
  <si>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</si>
  <si>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</si>
  <si>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</si>
  <si>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</si>
  <si>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</si>
  <si>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</si>
  <si>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</si>
  <si>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</si>
  <si>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</si>
  <si>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</si>
  <si>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</si>
  <si>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</si>
  <si>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</si>
  <si>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</si>
  <si>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</si>
  <si>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</si>
  <si>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</si>
  <si>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</si>
  <si>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</si>
  <si>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</si>
  <si>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</si>
  <si>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</si>
  <si>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</si>
  <si>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</si>
  <si>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</si>
  <si>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</si>
  <si>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</si>
  <si>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</si>
  <si>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</si>
  <si>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</si>
  <si>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</si>
  <si>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</si>
  <si>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</si>
  <si>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</si>
  <si>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</si>
  <si>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</si>
  <si>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</si>
  <si>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</si>
  <si>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</si>
  <si>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</si>
  <si>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</si>
  <si>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</si>
  <si>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</si>
  <si>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</si>
  <si>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</si>
  <si>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</si>
  <si>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</si>
  <si>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</si>
  <si>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</si>
  <si>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</si>
  <si>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</si>
  <si>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</si>
  <si>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</si>
  <si>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</si>
  <si>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</si>
  <si>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</si>
  <si>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</si>
  <si>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</si>
  <si>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</si>
  <si>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</si>
  <si>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</si>
  <si>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</si>
  <si>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</si>
  <si>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</si>
  <si>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</si>
  <si>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</si>
  <si>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</si>
  <si>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</si>
  <si>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</si>
  <si>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</si>
  <si>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</si>
  <si>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</si>
  <si>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</si>
  <si>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</si>
  <si>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</si>
  <si>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</si>
  <si>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</si>
  <si>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</si>
  <si>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</si>
  <si>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</si>
  <si>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</si>
  <si>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</si>
  <si>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</si>
  <si>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</si>
  <si>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</si>
  <si>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</si>
  <si>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</si>
  <si>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</si>
  <si>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</si>
  <si>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</si>
  <si>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</si>
  <si>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</si>
  <si>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</si>
  <si>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</si>
  <si>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</si>
  <si>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</si>
  <si>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</si>
  <si>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</si>
  <si>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</si>
  <si>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</si>
  <si>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</si>
  <si>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</si>
  <si>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</si>
  <si>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</si>
  <si>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</si>
  <si>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</si>
  <si>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</si>
  <si>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</si>
  <si>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</si>
  <si>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</si>
  <si>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</si>
  <si>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</si>
  <si>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</si>
  <si>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</si>
  <si>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</si>
  <si>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</si>
  <si>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</si>
  <si>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</si>
  <si>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</si>
  <si>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</si>
  <si>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</si>
  <si>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</si>
  <si>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</si>
  <si>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</si>
  <si>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</si>
  <si>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</si>
  <si>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</si>
  <si>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</si>
  <si>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</si>
  <si>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</si>
  <si>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</si>
  <si>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</si>
  <si>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</si>
  <si>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</si>
  <si>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</si>
  <si>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</si>
  <si>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</si>
  <si>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</si>
  <si>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</si>
  <si>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</si>
  <si>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</si>
  <si>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</si>
  <si>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</si>
  <si>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</si>
  <si>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</si>
  <si>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</si>
  <si>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</si>
  <si>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</si>
  <si>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</si>
  <si>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</si>
  <si>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</si>
  <si>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</si>
  <si>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</si>
  <si>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</si>
  <si>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</si>
  <si>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</si>
  <si>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</si>
  <si>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</si>
  <si>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</si>
  <si>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</si>
  <si>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</si>
  <si>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</si>
  <si>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</si>
  <si>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</si>
  <si>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</si>
  <si>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</si>
  <si>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</si>
  <si>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</si>
  <si>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</si>
  <si>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</si>
  <si>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</si>
  <si>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</si>
  <si>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</si>
  <si>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</si>
  <si>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</si>
  <si>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</si>
  <si>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</si>
  <si>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</si>
  <si>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</si>
  <si>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</si>
  <si>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</si>
  <si>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</si>
  <si>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</si>
  <si>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</si>
  <si>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</si>
  <si>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</si>
  <si>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</si>
  <si>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</si>
  <si>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</si>
  <si>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</si>
  <si>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</si>
  <si>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</si>
  <si>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</si>
  <si>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</si>
  <si>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</si>
  <si>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</si>
  <si>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</si>
  <si>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</si>
  <si>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</si>
  <si>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</si>
  <si>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</si>
  <si>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</si>
  <si>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</si>
  <si>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</si>
  <si>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</si>
  <si>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</si>
  <si>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</si>
  <si>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</si>
  <si>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</si>
  <si>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</si>
  <si>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</si>
  <si>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</si>
  <si>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</si>
  <si>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</si>
  <si>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</si>
  <si>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</si>
  <si>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</si>
  <si>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</si>
  <si>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</si>
  <si>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</si>
  <si>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</si>
  <si>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</si>
  <si>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</si>
  <si>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</si>
  <si>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</si>
  <si>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</si>
  <si>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</si>
  <si>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</si>
  <si>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</si>
  <si>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</si>
  <si>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</si>
  <si>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</si>
  <si>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</si>
  <si>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</si>
  <si>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</si>
  <si>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</si>
  <si>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</si>
  <si>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</si>
  <si>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</si>
  <si>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</si>
  <si>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</si>
  <si>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</si>
  <si>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</si>
  <si>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</si>
  <si>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</si>
  <si>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</si>
  <si>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</si>
  <si>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</si>
  <si>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</si>
  <si>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</si>
  <si>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</si>
  <si>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</si>
  <si>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</si>
  <si>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</si>
  <si>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</si>
  <si>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</si>
  <si>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</si>
  <si>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</si>
  <si>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</si>
  <si>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</si>
  <si>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</si>
  <si>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</si>
  <si>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</si>
  <si>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</si>
  <si>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</si>
  <si>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</si>
  <si>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</si>
  <si>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</si>
  <si>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</si>
  <si>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</si>
  <si>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</si>
  <si>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</si>
  <si>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</si>
  <si>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</si>
  <si>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</si>
  <si>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</si>
  <si>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</si>
  <si>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</si>
  <si>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</si>
  <si>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</si>
  <si>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</si>
  <si>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</si>
  <si>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</si>
  <si>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</si>
  <si>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</si>
  <si>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</si>
  <si>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</si>
  <si>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</si>
  <si>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</si>
  <si>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</si>
  <si>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</si>
  <si>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</si>
  <si>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</si>
  <si>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</si>
  <si>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</si>
  <si>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</si>
  <si>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</si>
  <si>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</si>
  <si>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</si>
  <si>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</si>
  <si>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</si>
  <si>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</si>
  <si>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</si>
  <si>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</si>
  <si>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</si>
  <si>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</si>
  <si>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</si>
  <si>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</si>
  <si>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</si>
  <si>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</si>
  <si>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</si>
  <si>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</si>
  <si>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</si>
  <si>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</si>
  <si>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</si>
  <si>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</si>
  <si>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</si>
  <si>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</si>
  <si>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</si>
  <si>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</si>
  <si>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</si>
  <si>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</si>
  <si>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</si>
  <si>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</si>
  <si>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</si>
  <si>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</si>
  <si>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</si>
  <si>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</si>
  <si>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</si>
  <si>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</si>
  <si>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</si>
  <si>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</si>
  <si>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</si>
  <si>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</si>
  <si>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</si>
  <si>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</si>
  <si>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</si>
  <si>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</si>
  <si>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</si>
  <si>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</si>
  <si>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</si>
  <si>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</si>
  <si>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</si>
  <si>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</si>
  <si>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</si>
  <si>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</si>
  <si>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</si>
  <si>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</si>
  <si>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</si>
  <si>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</si>
  <si>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</si>
  <si>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</si>
  <si>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</si>
  <si>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</si>
  <si>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</si>
  <si>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</si>
  <si>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</si>
  <si>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</si>
  <si>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</si>
  <si>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</si>
  <si>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</si>
  <si>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</si>
  <si>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</si>
  <si>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</si>
  <si>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</si>
  <si>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</si>
  <si>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</si>
  <si>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</si>
  <si>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</si>
  <si>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</si>
  <si>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</si>
  <si>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</si>
  <si>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</si>
  <si>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</si>
  <si>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</si>
  <si>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</si>
  <si>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</si>
  <si>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</si>
  <si>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</si>
  <si>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</si>
  <si>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</si>
  <si>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</si>
  <si>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</si>
  <si>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</si>
  <si>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</si>
  <si>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</si>
  <si>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</si>
  <si>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</si>
  <si>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</si>
  <si>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</si>
  <si>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</si>
  <si>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</si>
  <si>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</si>
  <si>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</si>
  <si>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</si>
  <si>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</si>
  <si>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</si>
  <si>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</si>
  <si>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</si>
  <si>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</si>
  <si>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</si>
  <si>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</si>
  <si>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</si>
  <si>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</si>
  <si>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</si>
  <si>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</si>
  <si>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</si>
  <si>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</si>
  <si>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</si>
  <si>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</si>
  <si>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</si>
  <si>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</si>
  <si>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</si>
  <si>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</si>
  <si>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</si>
  <si>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</si>
  <si>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</si>
  <si>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</si>
  <si>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</si>
  <si>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</si>
  <si>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</si>
  <si>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</si>
  <si>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</si>
  <si>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</si>
  <si>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</si>
  <si>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</si>
  <si>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</si>
  <si>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</si>
  <si>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</si>
  <si>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</si>
  <si>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</si>
  <si>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</si>
  <si>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</si>
  <si>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</si>
  <si>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</si>
  <si>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</si>
  <si>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</si>
  <si>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</si>
  <si>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</si>
  <si>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</si>
  <si>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</si>
  <si>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</si>
  <si>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</si>
  <si>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</si>
  <si>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</si>
  <si>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</si>
  <si>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</si>
  <si>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</si>
  <si>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</si>
  <si>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</si>
  <si>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</si>
  <si>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</si>
  <si>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</si>
  <si>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</si>
  <si>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</si>
  <si>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</si>
  <si>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</si>
  <si>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</si>
  <si>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</si>
  <si>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</si>
  <si>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</si>
  <si>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</si>
  <si>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</si>
  <si>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</si>
  <si>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</si>
  <si>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</si>
  <si>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</si>
  <si>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</si>
  <si>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</si>
  <si>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</si>
  <si>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</si>
  <si>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</si>
  <si>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</si>
  <si>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</si>
  <si>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</si>
  <si>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</si>
  <si>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</si>
  <si>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</si>
  <si>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</si>
  <si>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</si>
  <si>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</si>
  <si>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</si>
  <si>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</si>
  <si>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</si>
  <si>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</si>
  <si>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</si>
  <si>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</si>
  <si>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</si>
  <si>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</si>
  <si>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</si>
  <si>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</si>
  <si>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</si>
  <si>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</si>
  <si>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</si>
  <si>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</si>
  <si>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</si>
  <si>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</si>
  <si>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</si>
  <si>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</si>
  <si>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</si>
  <si>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</si>
  <si>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</si>
  <si>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</si>
  <si>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</si>
  <si>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</si>
  <si>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</si>
  <si>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</si>
  <si>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</si>
  <si>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</si>
  <si>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</si>
  <si>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</si>
  <si>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</si>
  <si>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</si>
  <si>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</si>
  <si>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</si>
  <si>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</si>
  <si>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</si>
  <si>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</si>
  <si>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</si>
  <si>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</si>
  <si>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</si>
  <si>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</si>
  <si>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</si>
  <si>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</si>
  <si>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</si>
  <si>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</si>
  <si>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</si>
  <si>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</si>
  <si>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</si>
  <si>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</si>
  <si>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</si>
  <si>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</si>
  <si>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</si>
  <si>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</si>
  <si>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</si>
  <si>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</si>
  <si>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</si>
  <si>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</si>
  <si>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</si>
  <si>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</si>
  <si>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</si>
  <si>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</si>
  <si>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</si>
  <si>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</si>
  <si>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</si>
  <si>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</si>
  <si>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</si>
  <si>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</si>
  <si>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</si>
  <si>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</si>
  <si>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</si>
  <si>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</si>
  <si>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</si>
  <si>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</si>
  <si>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</si>
  <si>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</si>
  <si>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</si>
  <si>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</si>
  <si>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</si>
  <si>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</si>
  <si>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</si>
  <si>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</si>
  <si>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</si>
  <si>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</si>
  <si>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</si>
  <si>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</si>
  <si>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</si>
  <si>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</si>
  <si>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</si>
  <si>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</si>
  <si>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</si>
  <si>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</si>
  <si>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</si>
  <si>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</si>
  <si>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</si>
  <si>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</si>
  <si>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</si>
  <si>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</si>
  <si>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</si>
  <si>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</si>
  <si>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</si>
  <si>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</si>
  <si>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</si>
  <si>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</si>
  <si>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</si>
  <si>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</si>
  <si>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</si>
  <si>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</si>
  <si>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</si>
  <si>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</si>
  <si>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</si>
  <si>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</si>
  <si>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</si>
  <si>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</si>
  <si>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</si>
  <si>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</si>
  <si>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</si>
  <si>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</si>
  <si>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</si>
  <si>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</si>
  <si>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</si>
  <si>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</si>
  <si>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</si>
  <si>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</si>
  <si>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</si>
  <si>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</si>
  <si>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</si>
  <si>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</si>
  <si>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</si>
  <si>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</si>
  <si>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</si>
  <si>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</si>
  <si>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</si>
  <si>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</si>
  <si>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</si>
  <si>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</si>
  <si>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</si>
  <si>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</si>
  <si>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</si>
  <si>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</si>
  <si>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</si>
  <si>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</si>
  <si>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</si>
  <si>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</si>
  <si>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</si>
  <si>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</si>
  <si>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</si>
  <si>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</si>
  <si>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</si>
  <si>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</si>
  <si>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</si>
  <si>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</si>
  <si>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</si>
  <si>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</si>
  <si>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</si>
  <si>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</si>
  <si>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</si>
  <si>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</si>
  <si>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</si>
  <si>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</si>
  <si>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</si>
  <si>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</si>
  <si>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</si>
  <si>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</si>
  <si>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</si>
  <si>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</si>
  <si>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</si>
  <si>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</si>
  <si>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</si>
  <si>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</si>
  <si>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</si>
  <si>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</si>
  <si>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</si>
  <si>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</si>
  <si>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</si>
  <si>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</si>
  <si>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</si>
  <si>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</si>
  <si>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</si>
  <si>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</si>
  <si>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</si>
  <si>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</si>
  <si>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</si>
  <si>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</si>
  <si>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</si>
  <si>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</si>
  <si>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</si>
  <si>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</si>
  <si>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</si>
  <si>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</si>
  <si>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</si>
  <si>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</si>
  <si>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</si>
  <si>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</si>
  <si>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</si>
  <si>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</si>
  <si>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</si>
  <si>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</si>
  <si>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</si>
  <si>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</si>
  <si>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</si>
  <si>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</si>
  <si>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</si>
  <si>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</si>
  <si>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</si>
  <si>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</si>
  <si>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</si>
  <si>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</si>
  <si>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</si>
  <si>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</si>
  <si>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</si>
  <si>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</si>
  <si>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</si>
  <si>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</si>
  <si>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</si>
  <si>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</si>
  <si>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</si>
  <si>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</si>
  <si>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</si>
  <si>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</si>
  <si>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</si>
  <si>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</si>
  <si>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</si>
  <si>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</si>
  <si>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</si>
  <si>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</si>
  <si>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</si>
  <si>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</si>
  <si>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</si>
  <si>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</si>
  <si>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</si>
  <si>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</si>
  <si>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</si>
  <si>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</si>
  <si>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</si>
  <si>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</si>
  <si>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</si>
  <si>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</si>
  <si>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</si>
  <si>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</si>
  <si>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</si>
  <si>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</si>
  <si>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</si>
  <si>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</si>
  <si>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</si>
  <si>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</si>
  <si>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</si>
  <si>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</si>
  <si>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</si>
  <si>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</si>
  <si>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</si>
  <si>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</si>
  <si>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</si>
  <si>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</si>
  <si>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</si>
  <si>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</si>
  <si>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</si>
  <si>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</si>
  <si>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</si>
  <si>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</si>
  <si>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</si>
  <si>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</si>
  <si>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</si>
  <si>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</si>
  <si>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</si>
  <si>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</si>
  <si>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</si>
  <si>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</si>
  <si>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</si>
  <si>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</si>
  <si>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</si>
  <si>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</si>
  <si>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</si>
  <si>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</si>
  <si>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</si>
  <si>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</si>
  <si>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</si>
  <si>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</si>
  <si>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</si>
  <si>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</si>
  <si>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</si>
  <si>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</si>
  <si>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</si>
  <si>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</si>
  <si>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</si>
  <si>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</si>
  <si>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</si>
  <si>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</si>
  <si>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</si>
  <si>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</si>
  <si>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</si>
  <si>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</si>
  <si>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</si>
  <si>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</si>
  <si>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</si>
  <si>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</si>
  <si>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</si>
  <si>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</si>
  <si>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</si>
  <si>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</si>
  <si>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</si>
  <si>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</si>
  <si>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</si>
  <si>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</si>
  <si>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</si>
  <si>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</si>
  <si>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</si>
  <si>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</si>
  <si>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</si>
  <si>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</si>
  <si>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</si>
  <si>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</si>
  <si>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</si>
  <si>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</si>
  <si>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</si>
  <si>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</si>
  <si>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</si>
  <si>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</si>
  <si>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</si>
  <si>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</si>
  <si>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</si>
  <si>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</si>
  <si>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</si>
  <si>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</si>
  <si>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</si>
  <si>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</si>
  <si>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</si>
  <si>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</si>
  <si>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</si>
  <si>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</si>
  <si>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</si>
  <si>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</si>
  <si>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</si>
  <si>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</si>
  <si>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</si>
  <si>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</si>
  <si>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</si>
  <si>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</si>
  <si>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</si>
  <si>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</si>
  <si>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</si>
  <si>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</si>
  <si>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</si>
  <si>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</si>
  <si>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</si>
  <si>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</si>
  <si>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</si>
  <si>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</si>
  <si>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</si>
  <si>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</si>
  <si>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</si>
  <si>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</si>
  <si>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</si>
  <si>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</si>
  <si>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</si>
  <si>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</si>
  <si>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</si>
  <si>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</si>
  <si>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</si>
  <si>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</si>
  <si>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</si>
  <si>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</si>
  <si>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</si>
  <si>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</si>
  <si>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</si>
  <si>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</si>
  <si>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</si>
  <si>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</si>
  <si>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</si>
  <si>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</si>
  <si>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</si>
  <si>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</si>
  <si>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</si>
  <si>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</si>
  <si>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</si>
  <si>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</si>
  <si>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</si>
  <si>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</si>
  <si>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</si>
  <si>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</si>
  <si>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</si>
  <si>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</si>
  <si>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</si>
  <si>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</si>
  <si>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</si>
  <si>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</si>
  <si>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</si>
  <si>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</si>
  <si>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</si>
  <si>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</si>
  <si>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</si>
  <si>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</si>
  <si>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</si>
  <si>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</si>
  <si>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</si>
  <si>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</si>
  <si>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</si>
  <si>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</si>
  <si>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</si>
  <si>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</si>
  <si>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</si>
  <si>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</si>
  <si>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</si>
  <si>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</si>
  <si>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</si>
  <si>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</si>
  <si>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</si>
  <si>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</si>
  <si>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</si>
  <si>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</si>
  <si>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</si>
  <si>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</si>
  <si>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</si>
  <si>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</si>
  <si>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</si>
  <si>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</si>
  <si>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</si>
  <si>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</si>
  <si>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</si>
  <si>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</si>
  <si>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</si>
  <si>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</si>
  <si>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</si>
  <si>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</si>
  <si>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</si>
  <si>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</si>
  <si>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</si>
  <si>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</si>
  <si>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</si>
  <si>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</si>
  <si>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</si>
  <si>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</si>
  <si>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</si>
  <si>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</si>
  <si>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</si>
  <si>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</si>
  <si>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</si>
  <si>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</si>
  <si>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</si>
  <si>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</si>
  <si>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</si>
  <si>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</si>
  <si>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</si>
  <si>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</si>
  <si>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</si>
  <si>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</si>
  <si>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</si>
  <si>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</si>
  <si>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</si>
  <si>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</si>
  <si>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</si>
  <si>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</si>
  <si>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</si>
  <si>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</si>
  <si>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</si>
  <si>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</si>
  <si>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</si>
  <si>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</si>
  <si>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</si>
  <si>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</si>
  <si>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</si>
  <si>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</si>
  <si>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</si>
  <si>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</si>
  <si>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</si>
  <si>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</si>
  <si>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</si>
  <si>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</si>
  <si>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</si>
  <si>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</si>
  <si>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</si>
  <si>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</si>
  <si>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</si>
  <si>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</si>
  <si>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</si>
  <si>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</si>
  <si>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</si>
  <si>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</si>
  <si>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</si>
  <si>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</si>
  <si>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</si>
  <si>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</si>
  <si>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</si>
  <si>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</si>
  <si>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</si>
  <si>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</si>
  <si>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</si>
  <si>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</si>
  <si>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</si>
  <si>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</si>
  <si>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</si>
  <si>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</si>
  <si>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</si>
  <si>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</si>
  <si>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</si>
  <si>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</si>
  <si>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</si>
  <si>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</si>
  <si>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</si>
  <si>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</si>
  <si>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</si>
  <si>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</si>
  <si>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</si>
  <si>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</si>
  <si>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</si>
  <si>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</si>
  <si>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</si>
  <si>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</si>
  <si>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</si>
  <si>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</si>
  <si>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</si>
  <si>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</si>
  <si>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</si>
  <si>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</si>
  <si>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</si>
  <si>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</si>
  <si>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</si>
  <si>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</si>
  <si>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</si>
  <si>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</si>
  <si>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</si>
  <si>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</si>
  <si>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</si>
  <si>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</si>
  <si>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</si>
  <si>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</si>
  <si>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</si>
  <si>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</si>
  <si>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</si>
  <si>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</si>
  <si>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</si>
  <si>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</si>
  <si>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</si>
  <si>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</si>
  <si>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</si>
  <si>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</si>
  <si>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</si>
  <si>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</si>
  <si>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</si>
  <si>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</si>
  <si>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</si>
  <si>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</si>
  <si>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</si>
  <si>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</si>
  <si>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</si>
  <si>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</si>
  <si>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</si>
  <si>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</si>
  <si>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</si>
  <si>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</si>
  <si>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</si>
  <si>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</si>
  <si>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</si>
  <si>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</si>
  <si>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</si>
  <si>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</si>
  <si>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</si>
  <si>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</si>
  <si>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</si>
  <si>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</si>
  <si>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</si>
  <si>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</si>
  <si>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</si>
  <si>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</si>
  <si>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</si>
  <si>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</si>
  <si>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</si>
  <si>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</si>
  <si>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</si>
  <si>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</si>
  <si>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</si>
  <si>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</si>
  <si>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</si>
  <si>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</si>
  <si>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</si>
  <si>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</si>
  <si>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</si>
  <si>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</si>
  <si>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</si>
  <si>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</si>
  <si>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</si>
  <si>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</si>
  <si>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</si>
  <si>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</si>
  <si>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</si>
  <si>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</si>
  <si>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</si>
  <si>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</si>
  <si>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</si>
  <si>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</si>
  <si>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</si>
  <si>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</si>
  <si>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</si>
  <si>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</si>
  <si>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</si>
  <si>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</si>
  <si>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</si>
  <si>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</si>
  <si>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</si>
  <si>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</si>
  <si>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</si>
  <si>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</si>
  <si>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</si>
  <si>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</si>
  <si>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</si>
  <si>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</si>
  <si>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</si>
  <si>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</si>
  <si>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</si>
  <si>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</si>
  <si>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</si>
  <si>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</si>
  <si>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</si>
  <si>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</si>
  <si>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</si>
  <si>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</si>
  <si>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</si>
  <si>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</si>
  <si>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</si>
  <si>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</si>
  <si>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</si>
  <si>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</si>
  <si>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</si>
  <si>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</si>
  <si>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</si>
  <si>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</si>
  <si>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</si>
  <si>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</si>
  <si>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</si>
  <si>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</si>
  <si>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</si>
  <si>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</si>
  <si>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</si>
  <si>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</si>
  <si>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</si>
  <si>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</si>
  <si>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</si>
  <si>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</si>
  <si>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</si>
  <si>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</si>
  <si>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</si>
  <si>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</si>
  <si>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</si>
  <si>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</si>
  <si>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</si>
  <si>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</si>
  <si>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</si>
  <si>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</si>
  <si>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</si>
  <si>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</si>
  <si>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</si>
  <si>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</si>
  <si>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</si>
  <si>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</si>
  <si>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</si>
  <si>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</si>
  <si>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</si>
  <si>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</si>
  <si>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</si>
  <si>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</si>
  <si>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</si>
  <si>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</si>
  <si>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</si>
  <si>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</si>
  <si>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</si>
  <si>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</si>
  <si>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</si>
  <si>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</si>
  <si>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</si>
  <si>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</si>
  <si>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</si>
  <si>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</si>
  <si>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</si>
  <si>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</si>
  <si>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</si>
  <si>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</si>
  <si>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</si>
  <si>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</si>
  <si>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</si>
  <si>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</si>
  <si>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</si>
  <si>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</si>
  <si>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</si>
  <si>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</si>
  <si>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</si>
  <si>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</si>
  <si>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</si>
  <si>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</si>
  <si>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</si>
  <si>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</si>
  <si>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</si>
  <si>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</si>
  <si>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</si>
  <si>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</si>
  <si>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</si>
  <si>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</si>
  <si>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</si>
  <si>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</si>
  <si>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</si>
  <si>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</si>
  <si>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</si>
  <si>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</si>
  <si>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</si>
  <si>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</si>
  <si>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</si>
  <si>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</si>
  <si>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</si>
  <si>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</si>
  <si>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</si>
  <si>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</si>
  <si>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</si>
  <si>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</si>
  <si>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</si>
  <si>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</si>
  <si>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</si>
  <si>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</si>
  <si>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</si>
  <si>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</si>
  <si>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</si>
  <si>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</si>
  <si>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</si>
  <si>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</si>
  <si>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</si>
  <si>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</si>
  <si>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</si>
  <si>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</si>
  <si>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</si>
  <si>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</si>
  <si>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</si>
  <si>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</si>
  <si>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</si>
  <si>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</si>
  <si>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</si>
  <si>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</si>
  <si>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</si>
  <si>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</si>
  <si>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</si>
  <si>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</si>
  <si>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</si>
  <si>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</si>
  <si>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</si>
  <si>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</si>
  <si>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</si>
  <si>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</si>
  <si>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</si>
  <si>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</si>
  <si>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</si>
  <si>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</si>
  <si>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</si>
  <si>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</si>
  <si>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</si>
  <si>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</si>
  <si>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</si>
  <si>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</si>
  <si>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</si>
  <si>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</si>
  <si>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</si>
  <si>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</si>
  <si>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</si>
  <si>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</si>
  <si>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</si>
  <si>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</si>
  <si>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</si>
  <si>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</si>
  <si>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</si>
  <si>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</si>
  <si>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</si>
  <si>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</si>
  <si>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</si>
  <si>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</si>
  <si>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</si>
  <si>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</si>
  <si>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</si>
  <si>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</si>
  <si>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</si>
  <si>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</si>
  <si>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</si>
  <si>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</si>
  <si>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</si>
  <si>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</si>
  <si>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</si>
  <si>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</si>
  <si>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</si>
  <si>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</si>
  <si>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</si>
  <si>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</si>
  <si>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</si>
  <si>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</si>
  <si>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</si>
  <si>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</si>
  <si>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</si>
  <si>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</si>
  <si>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</si>
  <si>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</si>
  <si>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</si>
  <si>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</si>
  <si>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</si>
  <si>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</si>
  <si>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</si>
  <si>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</si>
  <si>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</si>
  <si>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</si>
  <si>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</si>
  <si>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</si>
  <si>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</si>
  <si>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</si>
  <si>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</si>
  <si>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</si>
  <si>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</si>
  <si>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</si>
  <si>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</si>
  <si>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</si>
  <si>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</si>
  <si>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</si>
  <si>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</si>
  <si>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</si>
  <si>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</si>
  <si>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</si>
  <si>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</si>
  <si>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</si>
  <si>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</si>
  <si>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</si>
  <si>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</si>
  <si>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</si>
  <si>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</si>
  <si>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</si>
  <si>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</si>
  <si>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</si>
  <si>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</si>
  <si>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</si>
  <si>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</si>
  <si>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</si>
  <si>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</si>
  <si>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</si>
  <si>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</si>
  <si>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</si>
  <si>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</si>
  <si>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</si>
  <si>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</si>
  <si>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</si>
  <si>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</si>
  <si>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</si>
  <si>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</si>
  <si>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</si>
  <si>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</si>
  <si>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</si>
  <si>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</si>
  <si>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</si>
  <si>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</si>
  <si>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</si>
  <si>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</si>
  <si>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</si>
  <si>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</si>
  <si>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</si>
  <si>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</si>
  <si>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</si>
  <si>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</si>
  <si>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</si>
  <si>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</si>
  <si>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</si>
  <si>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</si>
  <si>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</si>
  <si>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</si>
  <si>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</si>
  <si>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</si>
  <si>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</si>
  <si>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</si>
  <si>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</si>
  <si>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</si>
  <si>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</si>
  <si>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</si>
  <si>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</si>
  <si>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</si>
  <si>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</si>
  <si>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</si>
  <si>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</si>
  <si>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</si>
  <si>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</si>
  <si>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</si>
  <si>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</si>
  <si>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</si>
  <si>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</si>
  <si>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</si>
  <si>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</si>
  <si>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</si>
  <si>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</si>
  <si>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</si>
  <si>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</si>
  <si>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</si>
  <si>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</si>
  <si>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</si>
  <si>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</si>
  <si>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</si>
  <si>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</si>
  <si>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</si>
  <si>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</si>
  <si>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</si>
  <si>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</si>
  <si>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</si>
  <si>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</si>
  <si>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</si>
  <si>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</si>
  <si>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</si>
  <si>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</si>
  <si>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</si>
  <si>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</si>
  <si>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</si>
  <si>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</si>
  <si>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</si>
  <si>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</si>
  <si>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</si>
  <si>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</si>
  <si>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</si>
  <si>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</si>
  <si>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</si>
  <si>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</si>
  <si>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</si>
  <si>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</si>
  <si>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</si>
  <si>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</si>
  <si>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</si>
  <si>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</si>
  <si>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</si>
  <si>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</si>
  <si>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</si>
  <si>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</si>
  <si>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</si>
  <si>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</si>
  <si>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</si>
  <si>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</si>
  <si>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</si>
  <si>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</si>
  <si>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</si>
  <si>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</si>
  <si>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</si>
  <si>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</si>
  <si>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</si>
  <si>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</si>
  <si>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</si>
  <si>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</si>
  <si>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</si>
  <si>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</si>
  <si>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</si>
  <si>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</si>
  <si>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</si>
  <si>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</si>
  <si>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</si>
  <si>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</si>
  <si>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</si>
  <si>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</si>
  <si>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</si>
  <si>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</si>
  <si>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</si>
  <si>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</si>
  <si>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</si>
  <si>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</si>
  <si>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</si>
  <si>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</si>
  <si>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</si>
  <si>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</si>
  <si>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</si>
  <si>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</si>
  <si>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</si>
  <si>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</si>
  <si>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</si>
  <si>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</si>
  <si>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</si>
  <si>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</si>
  <si>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</si>
  <si>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</si>
  <si>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</si>
  <si>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</si>
  <si>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</si>
  <si>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</si>
  <si>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</si>
  <si>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</si>
  <si>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</si>
  <si>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</si>
  <si>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</si>
  <si>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</si>
  <si>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</si>
  <si>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</si>
  <si>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</si>
  <si>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</si>
  <si>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</si>
  <si>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</si>
  <si>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</si>
  <si>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</si>
  <si>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</si>
  <si>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</si>
  <si>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</si>
  <si>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</si>
  <si>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</si>
  <si>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</si>
  <si>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</si>
  <si>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</si>
  <si>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</si>
  <si>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</si>
  <si>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</si>
  <si>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</si>
  <si>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</si>
  <si>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</si>
  <si>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</si>
  <si>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</si>
  <si>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</si>
  <si>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</si>
  <si>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</si>
  <si>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</si>
  <si>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</si>
  <si>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</si>
  <si>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</si>
  <si>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</si>
  <si>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</si>
  <si>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</si>
  <si>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</si>
  <si>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</si>
  <si>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</si>
  <si>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</si>
  <si>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</si>
  <si>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</si>
  <si>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</si>
  <si>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</si>
  <si>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</si>
  <si>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</si>
  <si>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</si>
  <si>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</si>
  <si>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</si>
  <si>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</si>
  <si>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</si>
  <si>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</si>
  <si>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</si>
  <si>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</si>
  <si>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</si>
  <si>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</si>
  <si>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</si>
  <si>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</si>
  <si>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</si>
  <si>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</si>
  <si>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</si>
  <si>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</si>
  <si>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</si>
  <si>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</si>
  <si>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</si>
  <si>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</si>
  <si>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</si>
  <si>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</si>
  <si>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</si>
  <si>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</si>
  <si>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</si>
  <si>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</si>
  <si>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</si>
  <si>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</si>
  <si>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</si>
  <si>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</si>
  <si>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</si>
  <si>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</si>
  <si>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</si>
  <si>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</si>
  <si>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</si>
  <si>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</si>
  <si>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</si>
  <si>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</si>
  <si>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</si>
  <si>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</si>
  <si>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</si>
  <si>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</si>
  <si>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</si>
  <si>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</si>
  <si>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</si>
  <si>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</si>
  <si>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</si>
  <si>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</si>
  <si>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</si>
  <si>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</si>
  <si>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</si>
  <si>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</si>
  <si>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</si>
  <si>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</si>
  <si>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</si>
  <si>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</si>
  <si>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</si>
  <si>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</si>
  <si>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</si>
  <si>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</si>
  <si>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</si>
  <si>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</si>
  <si>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</si>
  <si>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</si>
  <si>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</si>
  <si>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</si>
  <si>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</si>
  <si>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</si>
  <si>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</si>
  <si>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</si>
  <si>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</si>
  <si>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</si>
  <si>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</si>
  <si>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</si>
  <si>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</si>
  <si>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</si>
  <si>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</si>
  <si>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</si>
  <si>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</si>
  <si>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</si>
  <si>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</si>
  <si>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</si>
  <si>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</si>
  <si>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</si>
  <si>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</si>
  <si>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</si>
  <si>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</si>
  <si>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</si>
  <si>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</si>
  <si>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</si>
  <si>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</si>
  <si>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</si>
  <si>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</si>
  <si>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</si>
  <si>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</si>
  <si>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</si>
  <si>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</si>
  <si>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</si>
  <si>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</si>
  <si>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</si>
  <si>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</si>
  <si>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</si>
  <si>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</si>
  <si>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</si>
  <si>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</si>
  <si>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</si>
  <si>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</si>
  <si>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</si>
  <si>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</si>
  <si>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</si>
  <si>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</si>
  <si>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</si>
  <si>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</si>
  <si>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</si>
  <si>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</si>
  <si>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</si>
  <si>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</si>
  <si>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</si>
  <si>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</si>
  <si>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</si>
  <si>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</si>
  <si>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</si>
  <si>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</si>
  <si>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</si>
  <si>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</si>
  <si>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</si>
  <si>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</si>
  <si>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</si>
  <si>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</si>
  <si>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</si>
  <si>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</si>
  <si>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</si>
  <si>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</si>
  <si>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</si>
  <si>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</si>
  <si>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</si>
  <si>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</si>
  <si>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</si>
  <si>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</si>
  <si>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</si>
  <si>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</si>
  <si>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</si>
  <si>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</si>
  <si>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</si>
  <si>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</si>
  <si>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</si>
  <si>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</si>
  <si>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</si>
  <si>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</si>
  <si>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</si>
  <si>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</si>
  <si>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</si>
  <si>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</si>
  <si>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</si>
  <si>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</si>
  <si>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</si>
  <si>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</si>
  <si>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</si>
  <si>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</si>
  <si>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</si>
  <si>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</si>
  <si>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</si>
  <si>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</si>
  <si>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</si>
  <si>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</si>
  <si>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</si>
  <si>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</si>
  <si>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</si>
  <si>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</si>
  <si>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</si>
  <si>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</si>
  <si>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</si>
  <si>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</si>
  <si>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</si>
  <si>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</si>
  <si>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</si>
  <si>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</si>
  <si>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</si>
  <si>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</si>
  <si>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</si>
  <si>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</si>
  <si>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</si>
  <si>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</si>
  <si>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</si>
  <si>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</si>
  <si>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</si>
  <si>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</si>
  <si>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</si>
  <si>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</si>
  <si>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</si>
  <si>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</si>
  <si>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</si>
  <si>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</si>
  <si>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</si>
  <si>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</si>
  <si>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</si>
  <si>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</si>
  <si>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</si>
  <si>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</si>
  <si>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</si>
  <si>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</si>
  <si>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</si>
  <si>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</si>
  <si>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</si>
  <si>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</si>
  <si>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</si>
  <si>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</si>
  <si>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</si>
  <si>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</si>
  <si>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</si>
  <si>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</si>
  <si>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</si>
  <si>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</si>
  <si>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</si>
  <si>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</si>
  <si>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</si>
  <si>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</si>
  <si>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</si>
  <si>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</si>
  <si>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</si>
  <si>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</si>
  <si>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</si>
  <si>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</si>
  <si>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</si>
  <si>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</si>
  <si>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</si>
  <si>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</si>
  <si>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</si>
  <si>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</si>
  <si>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</si>
  <si>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</si>
  <si>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</si>
  <si>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</si>
  <si>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</si>
  <si>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</si>
  <si>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</si>
  <si>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</si>
  <si>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</si>
  <si>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</si>
  <si>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</si>
  <si>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</si>
  <si>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</si>
  <si>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</si>
  <si>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</si>
  <si>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</si>
  <si>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</si>
  <si>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</si>
  <si>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</si>
  <si>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</si>
  <si>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</si>
  <si>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</si>
  <si>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</si>
  <si>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</si>
  <si>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</si>
  <si>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</si>
  <si>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</si>
  <si>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</si>
  <si>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</si>
  <si>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</si>
  <si>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</si>
  <si>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</si>
  <si>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</si>
  <si>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</si>
  <si>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</si>
  <si>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</si>
  <si>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</si>
  <si>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</si>
  <si>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</si>
  <si>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</si>
  <si>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</si>
  <si>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</si>
  <si>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</si>
  <si>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</si>
  <si>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</si>
  <si>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</si>
  <si>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</si>
  <si>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</si>
  <si>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</si>
  <si>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</si>
  <si>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</si>
  <si>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</si>
  <si>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</si>
  <si>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</si>
  <si>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</si>
  <si>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</si>
  <si>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</si>
  <si>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</si>
  <si>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</si>
  <si>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</si>
  <si>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</si>
  <si>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</si>
  <si>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</si>
  <si>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</si>
  <si>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</si>
  <si>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</si>
  <si>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</si>
  <si>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</si>
  <si>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</si>
  <si>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</si>
  <si>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</si>
  <si>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</si>
  <si>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</si>
  <si>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</si>
  <si>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</si>
  <si>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</si>
  <si>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</si>
  <si>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</si>
  <si>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</si>
  <si>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</si>
  <si>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</si>
  <si>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</si>
  <si>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</si>
  <si>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</si>
  <si>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</si>
  <si>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</si>
  <si>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</si>
  <si>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</si>
  <si>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</si>
  <si>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</si>
  <si>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</si>
  <si>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</si>
  <si>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</si>
  <si>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</si>
  <si>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</si>
  <si>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</si>
  <si>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</si>
  <si>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</si>
  <si>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</si>
  <si>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</si>
  <si>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</si>
  <si>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</si>
  <si>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</si>
  <si>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</si>
  <si>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</si>
  <si>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</si>
  <si>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</si>
  <si>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</si>
  <si>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</si>
  <si>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</si>
  <si>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</si>
  <si>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</si>
  <si>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</si>
  <si>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</si>
  <si>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</si>
  <si>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</si>
  <si>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</si>
  <si>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</si>
  <si>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</si>
  <si>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</si>
  <si>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</si>
  <si>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</si>
  <si>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</si>
  <si>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</si>
  <si>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</si>
  <si>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</si>
  <si>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</si>
  <si>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</si>
  <si>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</si>
  <si>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</si>
  <si>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</si>
  <si>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</si>
  <si>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</si>
  <si>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</si>
  <si>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</si>
  <si>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</si>
  <si>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</si>
  <si>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</si>
  <si>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</si>
  <si>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</si>
  <si>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</si>
  <si>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</si>
  <si>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</si>
  <si>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</si>
  <si>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</si>
  <si>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</si>
  <si>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</si>
  <si>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</si>
  <si>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</si>
  <si>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</si>
  <si>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</si>
  <si>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</si>
  <si>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</si>
  <si>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</si>
  <si>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</si>
  <si>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</si>
  <si>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</si>
  <si>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</si>
  <si>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</si>
  <si>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</si>
  <si>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</si>
  <si>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</si>
  <si>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</si>
  <si>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</si>
  <si>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</si>
  <si>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</si>
  <si>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</si>
  <si>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</si>
  <si>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</si>
  <si>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</si>
  <si>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</si>
  <si>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</si>
  <si>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</si>
  <si>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</si>
  <si>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</si>
  <si>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</si>
  <si>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</si>
  <si>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</si>
  <si>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</si>
  <si>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</si>
  <si>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</si>
  <si>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</si>
  <si>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</si>
  <si>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</si>
  <si>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</si>
  <si>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</si>
  <si>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</si>
  <si>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</si>
  <si>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</si>
  <si>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</si>
  <si>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</si>
  <si>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</si>
  <si>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</si>
  <si>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</si>
  <si>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</si>
  <si>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</si>
  <si>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</si>
  <si>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</si>
  <si>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</si>
  <si>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</si>
  <si>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</si>
  <si>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</si>
  <si>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</si>
  <si>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</si>
  <si>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</si>
  <si>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</si>
  <si>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</si>
  <si>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</si>
  <si>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</si>
  <si>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</si>
  <si>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</si>
  <si>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</si>
  <si>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</si>
  <si>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</si>
  <si>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</si>
  <si>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</si>
  <si>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</si>
  <si>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</si>
  <si>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</si>
  <si>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</si>
  <si>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</si>
  <si>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</si>
  <si>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</si>
  <si>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</si>
  <si>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</si>
  <si>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</si>
  <si>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</si>
  <si>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</si>
  <si>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</si>
  <si>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</si>
  <si>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</si>
  <si>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</si>
  <si>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</si>
  <si>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</si>
  <si>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</si>
  <si>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</si>
  <si>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</si>
  <si>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</si>
  <si>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</si>
  <si>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</si>
  <si>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</si>
  <si>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</si>
  <si>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</si>
  <si>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</si>
  <si>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</si>
  <si>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</si>
  <si>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</si>
  <si>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</si>
  <si>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</si>
  <si>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</si>
  <si>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</si>
  <si>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</si>
  <si>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</si>
  <si>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</si>
  <si>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</si>
  <si>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</si>
  <si>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</si>
  <si>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</si>
  <si>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</si>
  <si>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</si>
  <si>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</si>
  <si>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</si>
  <si>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</si>
  <si>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</si>
  <si>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</si>
  <si>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</si>
  <si>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</si>
  <si>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</si>
  <si>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</si>
  <si>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</si>
  <si>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</si>
  <si>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</si>
  <si>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</si>
  <si>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</si>
  <si>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</si>
  <si>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</si>
  <si>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</si>
  <si>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</si>
  <si>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</si>
  <si>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</si>
  <si>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</si>
  <si>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</si>
  <si>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</si>
  <si>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</si>
  <si>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</si>
  <si>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</si>
  <si>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</si>
  <si>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</si>
  <si>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</si>
  <si>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</si>
  <si>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</si>
  <si>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</si>
  <si>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</si>
  <si>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</si>
  <si>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</si>
  <si>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</si>
  <si>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</si>
  <si>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</si>
  <si>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</si>
  <si>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</si>
  <si>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</si>
  <si>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</si>
  <si>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</si>
  <si>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</si>
  <si>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</si>
  <si>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</si>
  <si>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</si>
  <si>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</si>
  <si>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</si>
  <si>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</si>
  <si>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</si>
  <si>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</si>
  <si>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</si>
  <si>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</si>
  <si>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</si>
  <si>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</si>
  <si>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</si>
  <si>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</si>
  <si>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</si>
  <si>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</si>
  <si>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</si>
  <si>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</si>
  <si>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</si>
  <si>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</si>
  <si>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</si>
  <si>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</si>
  <si>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</si>
  <si>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</si>
  <si>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</si>
  <si>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</si>
  <si>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</si>
  <si>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</si>
  <si>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</si>
  <si>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</si>
  <si>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</si>
  <si>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</si>
  <si>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</si>
  <si>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</si>
  <si>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</si>
  <si>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</si>
  <si>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</si>
  <si>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</si>
  <si>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</si>
  <si>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</si>
  <si>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</si>
  <si>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</si>
  <si>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</si>
  <si>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</si>
  <si>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</si>
  <si>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</si>
  <si>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</si>
  <si>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</si>
  <si>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</si>
  <si>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</si>
  <si>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</si>
  <si>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</si>
  <si>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</si>
  <si>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</si>
  <si>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</si>
  <si>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</si>
  <si>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</si>
  <si>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</si>
  <si>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</si>
  <si>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</si>
  <si>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</si>
  <si>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</si>
  <si>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</si>
  <si>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</si>
  <si>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</si>
  <si>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</si>
  <si>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</si>
  <si>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</si>
  <si>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</si>
  <si>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</si>
  <si>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</si>
  <si>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</si>
  <si>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</si>
  <si>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</si>
  <si>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</si>
  <si>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</si>
  <si>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</si>
  <si>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</si>
  <si>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</si>
  <si>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</si>
  <si>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</si>
  <si>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</si>
  <si>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</si>
  <si>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</si>
  <si>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</si>
  <si>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</si>
  <si>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</si>
  <si>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</si>
  <si>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</si>
  <si>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</si>
  <si>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</si>
  <si>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</si>
  <si>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</si>
  <si>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</si>
  <si>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</si>
  <si>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</si>
  <si>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</si>
  <si>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</si>
  <si>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</si>
  <si>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</si>
  <si>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</si>
  <si>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</si>
  <si>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</si>
  <si>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</si>
  <si>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</si>
  <si>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</si>
  <si>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</si>
  <si>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</si>
  <si>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</si>
  <si>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</si>
  <si>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</si>
  <si>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</si>
  <si>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</si>
  <si>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</si>
  <si>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</si>
  <si>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</si>
  <si>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</si>
  <si>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</si>
  <si>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</si>
  <si>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</si>
  <si>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</si>
  <si>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</si>
  <si>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</si>
  <si>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</si>
  <si>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</si>
  <si>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</si>
  <si>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</si>
  <si>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</si>
  <si>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</si>
  <si>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</si>
  <si>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</si>
  <si>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</si>
  <si>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</si>
  <si>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</si>
  <si>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</si>
  <si>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</si>
  <si>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</si>
  <si>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</si>
  <si>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</si>
  <si>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</si>
  <si>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</si>
  <si>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</si>
  <si>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</si>
  <si>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</si>
  <si>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</si>
  <si>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</si>
  <si>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</si>
  <si>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</si>
  <si>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</si>
  <si>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</si>
  <si>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</si>
  <si>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</si>
  <si>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</si>
  <si>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</si>
  <si>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</si>
  <si>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</si>
  <si>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</si>
  <si>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</si>
  <si>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</si>
  <si>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</si>
  <si>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</si>
  <si>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</si>
  <si>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</si>
  <si>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</si>
  <si>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</si>
  <si>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</si>
  <si>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</si>
  <si>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</si>
  <si>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</si>
  <si>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</si>
  <si>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</si>
  <si>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</si>
  <si>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</si>
  <si>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</si>
  <si>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</si>
  <si>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</si>
  <si>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</si>
  <si>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</si>
  <si>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</si>
  <si>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</si>
  <si>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</si>
  <si>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</si>
  <si>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</si>
  <si>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</si>
  <si>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</si>
  <si>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</si>
  <si>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</si>
  <si>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</si>
  <si>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</si>
  <si>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</si>
  <si>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</si>
  <si>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</si>
  <si>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</si>
  <si>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</si>
  <si>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</si>
  <si>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</si>
  <si>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</si>
  <si>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</si>
  <si>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</si>
  <si>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</si>
  <si>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</si>
  <si>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</si>
  <si>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</si>
  <si>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</si>
  <si>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</si>
  <si>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</si>
  <si>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</si>
  <si>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</si>
  <si>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</si>
  <si>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</si>
  <si>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</si>
  <si>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</si>
  <si>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</si>
  <si>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</si>
  <si>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</si>
  <si>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</si>
  <si>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</si>
  <si>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</si>
  <si>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</si>
  <si>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</si>
  <si>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</si>
  <si>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</si>
  <si>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</si>
  <si>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</si>
  <si>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</si>
  <si>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</si>
  <si>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</si>
  <si>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</si>
  <si>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</si>
  <si>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</si>
  <si>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</si>
  <si>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</si>
  <si>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</si>
  <si>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</si>
  <si>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</si>
  <si>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</si>
  <si>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</si>
  <si>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</si>
  <si>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</si>
  <si>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</si>
  <si>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</si>
  <si>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</si>
  <si>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</si>
  <si>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</si>
  <si>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</si>
  <si>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</si>
  <si>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</si>
  <si>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</si>
  <si>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</si>
  <si>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</si>
  <si>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</si>
  <si>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</si>
  <si>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</si>
  <si>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</si>
  <si>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</si>
  <si>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</si>
  <si>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</si>
  <si>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</si>
  <si>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</si>
  <si>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</si>
  <si>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</si>
  <si>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</si>
  <si>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</si>
  <si>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</si>
  <si>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</si>
  <si>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</si>
  <si>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</si>
  <si>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</si>
  <si>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</si>
  <si>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</si>
  <si>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</si>
  <si>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</si>
  <si>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</si>
  <si>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</si>
  <si>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</si>
  <si>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</si>
  <si>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</si>
  <si>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</si>
  <si>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</si>
  <si>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</si>
  <si>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</si>
  <si>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</si>
  <si>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</si>
  <si>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</si>
  <si>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</si>
  <si>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</si>
  <si>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</si>
  <si>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</si>
  <si>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</si>
  <si>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</si>
  <si>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</si>
  <si>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</si>
  <si>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</si>
  <si>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</si>
  <si>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</si>
  <si>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</si>
  <si>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</si>
  <si>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</si>
  <si>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</si>
  <si>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</si>
  <si>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</si>
  <si>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</si>
  <si>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</si>
  <si>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</si>
  <si>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</si>
  <si>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</si>
  <si>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</si>
  <si>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</si>
  <si>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</si>
  <si>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</si>
  <si>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</si>
  <si>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</si>
  <si>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</si>
  <si>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</si>
  <si>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</si>
  <si>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</si>
  <si>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</si>
  <si>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</si>
  <si>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</si>
  <si>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</si>
  <si>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</si>
  <si>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</si>
  <si>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</si>
  <si>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</si>
  <si>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</si>
  <si>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</si>
  <si>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</si>
  <si>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</si>
  <si>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</si>
  <si>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</si>
  <si>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</si>
  <si>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</si>
  <si>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</si>
  <si>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</si>
  <si>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</si>
  <si>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</si>
  <si>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</si>
  <si>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</si>
  <si>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</si>
  <si>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</si>
  <si>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</si>
  <si>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</si>
  <si>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</si>
  <si>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</si>
  <si>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</si>
  <si>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</si>
  <si>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</si>
  <si>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</si>
  <si>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</si>
  <si>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</si>
  <si>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</si>
  <si>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</si>
  <si>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</si>
  <si>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</si>
  <si>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</si>
  <si>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</si>
  <si>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</si>
  <si>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</si>
  <si>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</si>
  <si>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</si>
  <si>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</si>
  <si>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</si>
  <si>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</si>
  <si>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</si>
  <si>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</si>
  <si>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</si>
  <si>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</si>
  <si>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</si>
  <si>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</si>
  <si>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</si>
  <si>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</si>
  <si>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</si>
  <si>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</si>
  <si>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</si>
  <si>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</si>
  <si>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</si>
  <si>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</si>
  <si>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</si>
  <si>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</si>
  <si>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</si>
  <si>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</si>
  <si>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</si>
  <si>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</si>
  <si>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</si>
  <si>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</si>
  <si>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</si>
  <si>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</si>
  <si>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</si>
  <si>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</si>
  <si>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</si>
  <si>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</si>
  <si>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</si>
  <si>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</si>
  <si>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</si>
  <si>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</si>
  <si>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</si>
  <si>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</si>
  <si>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</si>
  <si>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</si>
  <si>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</si>
  <si>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</si>
  <si>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</si>
  <si>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</si>
  <si>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</si>
  <si>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</si>
  <si>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</si>
  <si>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</si>
  <si>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</si>
  <si>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</si>
  <si>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</si>
  <si>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</si>
  <si>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</si>
  <si>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</si>
  <si>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</si>
  <si>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</si>
  <si>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</si>
  <si>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</si>
  <si>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</si>
  <si>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</si>
  <si>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</si>
  <si>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</si>
  <si>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</si>
  <si>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</si>
  <si>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</si>
  <si>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</si>
  <si>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</si>
  <si>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</si>
  <si>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</si>
  <si>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</si>
  <si>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</si>
  <si>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</si>
  <si>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</si>
  <si>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</si>
  <si>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</si>
  <si>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</si>
  <si>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</si>
  <si>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</si>
  <si>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</si>
  <si>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</si>
  <si>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</si>
  <si>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</si>
  <si>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</si>
  <si>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</si>
  <si>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</si>
  <si>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</si>
  <si>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</si>
  <si>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</si>
  <si>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</si>
  <si>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</si>
  <si>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</si>
  <si>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</si>
  <si>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</si>
  <si>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</si>
  <si>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</si>
  <si>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</si>
  <si>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</si>
  <si>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</si>
  <si>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</si>
  <si>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</si>
  <si>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</si>
  <si>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</si>
  <si>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</si>
  <si>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</si>
  <si>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</si>
  <si>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</si>
  <si>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</si>
  <si>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</si>
  <si>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</si>
  <si>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</si>
  <si>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</si>
  <si>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</si>
  <si>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</si>
  <si>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</si>
  <si>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</si>
  <si>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</si>
  <si>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</si>
  <si>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</si>
  <si>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</si>
  <si>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</si>
  <si>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</si>
  <si>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</si>
  <si>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</si>
  <si>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</si>
  <si>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</si>
  <si>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</si>
  <si>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</si>
  <si>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</si>
  <si>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</si>
  <si>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</si>
  <si>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</si>
  <si>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</si>
  <si>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</si>
  <si>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</si>
  <si>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</si>
  <si>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</si>
  <si>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</si>
  <si>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</si>
  <si>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</si>
  <si>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</si>
  <si>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</si>
  <si>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</si>
  <si>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</si>
  <si>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</si>
  <si>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</si>
  <si>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</si>
  <si>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</si>
  <si>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</si>
  <si>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</si>
  <si>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</si>
  <si>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</si>
  <si>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</si>
  <si>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</si>
  <si>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</si>
  <si>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</si>
  <si>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</si>
  <si>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</si>
  <si>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</si>
  <si>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</si>
  <si>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</si>
  <si>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</si>
  <si>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</si>
  <si>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</si>
  <si>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</si>
  <si>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</si>
  <si>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</si>
  <si>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</si>
  <si>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</si>
  <si>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</si>
  <si>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</si>
  <si>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</si>
  <si>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</si>
  <si>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</si>
  <si>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</si>
  <si>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</si>
  <si>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</si>
  <si>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</si>
  <si>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</si>
  <si>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</si>
  <si>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</si>
  <si>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</si>
  <si>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</si>
  <si>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</si>
  <si>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</si>
  <si>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</si>
  <si>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</si>
  <si>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</si>
  <si>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</si>
  <si>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</si>
  <si>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</si>
  <si>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</si>
  <si>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</si>
  <si>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</si>
  <si>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</si>
  <si>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</si>
  <si>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</si>
  <si>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</si>
  <si>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</si>
  <si>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</si>
  <si>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</si>
  <si>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</si>
  <si>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</si>
  <si>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</si>
  <si>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</si>
  <si>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</si>
  <si>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</si>
  <si>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</si>
  <si>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</si>
  <si>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</si>
  <si>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</si>
  <si>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</si>
  <si>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</si>
  <si>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</si>
  <si>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</si>
  <si>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</si>
  <si>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</si>
  <si>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</si>
  <si>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</si>
  <si>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</si>
  <si>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</si>
  <si>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</si>
  <si>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</si>
  <si>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</si>
  <si>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</si>
  <si>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</si>
  <si>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</si>
  <si>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</si>
  <si>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</si>
  <si>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</si>
  <si>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</si>
  <si>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</si>
  <si>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</si>
  <si>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</si>
  <si>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</si>
  <si>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</si>
  <si>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</si>
  <si>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</si>
  <si>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</si>
  <si>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</si>
  <si>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</si>
  <si>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</si>
  <si>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</si>
  <si>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</si>
  <si>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</si>
  <si>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</si>
  <si>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</si>
  <si>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</si>
  <si>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</si>
  <si>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</si>
  <si>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</si>
  <si>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</si>
  <si>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</si>
  <si>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</si>
  <si>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</si>
  <si>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</si>
  <si>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</si>
  <si>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</si>
  <si>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</si>
  <si>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</si>
  <si>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</si>
  <si>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</si>
  <si>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</si>
  <si>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</si>
  <si>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</si>
  <si>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</si>
  <si>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</si>
  <si>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</si>
  <si>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</si>
  <si>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</si>
  <si>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</si>
  <si>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</si>
  <si>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</si>
  <si>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</si>
  <si>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</si>
  <si>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</si>
  <si>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</si>
  <si>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</si>
  <si>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</si>
  <si>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</si>
  <si>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</si>
  <si>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</si>
  <si>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</si>
  <si>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</si>
  <si>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</si>
  <si>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</si>
  <si>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</si>
  <si>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</si>
  <si>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</si>
  <si>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</si>
  <si>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</si>
  <si>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</si>
  <si>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</si>
  <si>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</si>
  <si>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</si>
  <si>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</si>
  <si>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</si>
  <si>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</si>
  <si>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</si>
  <si>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</si>
  <si>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</si>
  <si>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</si>
  <si>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</si>
  <si>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</si>
  <si>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</si>
  <si>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</si>
  <si>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</si>
  <si>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</si>
  <si>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</si>
  <si>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</si>
  <si>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</si>
  <si>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</si>
  <si>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</si>
  <si>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</si>
  <si>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</si>
  <si>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</si>
  <si>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</si>
  <si>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</si>
  <si>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</si>
  <si>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</si>
  <si>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</si>
  <si>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</si>
  <si>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</si>
  <si>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</si>
  <si>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</si>
  <si>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</si>
  <si>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</si>
  <si>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</si>
  <si>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</si>
  <si>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</si>
  <si>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</si>
  <si>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</si>
  <si>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</si>
  <si>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</si>
  <si>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</si>
  <si>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</si>
  <si>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</si>
  <si>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</si>
  <si>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</si>
  <si>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</si>
  <si>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</si>
  <si>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</si>
  <si>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</si>
  <si>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</si>
  <si>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</si>
  <si>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</si>
  <si>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</si>
  <si>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</si>
  <si>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</si>
  <si>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</si>
  <si>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</si>
  <si>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</si>
  <si>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</si>
  <si>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</si>
  <si>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</si>
  <si>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</si>
  <si>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</si>
  <si>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</si>
  <si>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</si>
  <si>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</si>
  <si>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</si>
  <si>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</si>
  <si>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</si>
  <si>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</si>
  <si>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</si>
  <si>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</si>
  <si>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</si>
  <si>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</si>
  <si>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</si>
  <si>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</si>
  <si>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</si>
  <si>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</si>
  <si>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</si>
  <si>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</si>
  <si>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</si>
  <si>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</si>
  <si>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</si>
  <si>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</si>
  <si>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</si>
  <si>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</si>
  <si>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</si>
  <si>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</si>
  <si>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</si>
  <si>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</si>
  <si>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</si>
  <si>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</si>
  <si>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</si>
  <si>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</si>
  <si>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</si>
  <si>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</si>
  <si>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</si>
  <si>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</si>
  <si>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</si>
  <si>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</si>
  <si>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</si>
  <si>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</si>
  <si>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</si>
  <si>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</si>
  <si>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</si>
  <si>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</si>
  <si>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</si>
  <si>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</si>
  <si>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</si>
  <si>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</si>
  <si>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</si>
  <si>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</si>
  <si>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</si>
  <si>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</si>
  <si>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</si>
  <si>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</si>
  <si>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</si>
  <si>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</si>
  <si>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</si>
  <si>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</si>
  <si>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</si>
  <si>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</si>
  <si>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</si>
  <si>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</si>
  <si>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</si>
  <si>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</si>
  <si>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</si>
  <si>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</si>
  <si>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</si>
  <si>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</si>
  <si>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</si>
  <si>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</si>
  <si>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</si>
  <si>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</si>
  <si>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</si>
  <si>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</si>
  <si>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</si>
  <si>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</si>
  <si>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</si>
  <si>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</si>
  <si>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</si>
  <si>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</si>
  <si>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</si>
  <si>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</si>
  <si>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</si>
  <si>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</si>
  <si>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</si>
  <si>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</si>
  <si>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</si>
  <si>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</si>
  <si>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</si>
  <si>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</si>
  <si>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</si>
  <si>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</si>
  <si>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</si>
  <si>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</si>
  <si>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</si>
  <si>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</si>
  <si>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</si>
  <si>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</si>
  <si>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</si>
  <si>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</si>
  <si>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</si>
  <si>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</si>
  <si>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</si>
  <si>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</si>
  <si>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</si>
  <si>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</si>
  <si>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</si>
  <si>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</si>
  <si>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</si>
  <si>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</si>
  <si>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</si>
  <si>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</si>
  <si>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</si>
  <si>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</si>
  <si>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</si>
  <si>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</si>
  <si>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</si>
  <si>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</si>
  <si>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</si>
  <si>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</si>
  <si>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</si>
  <si>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</si>
  <si>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</si>
  <si>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</si>
  <si>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</si>
  <si>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</si>
  <si>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</si>
  <si>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</si>
  <si>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</si>
  <si>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</si>
  <si>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</si>
  <si>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</si>
  <si>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</si>
  <si>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</si>
  <si>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</si>
  <si>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</si>
  <si>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</si>
  <si>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</si>
  <si>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</si>
  <si>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</si>
  <si>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</si>
  <si>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</si>
  <si>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</si>
  <si>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</si>
  <si>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</si>
  <si>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</si>
  <si>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</si>
  <si>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</si>
  <si>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</si>
  <si>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</si>
  <si>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</si>
  <si>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</si>
  <si>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</si>
  <si>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</si>
  <si>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</si>
  <si>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</si>
  <si>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</si>
  <si>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</si>
  <si>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</si>
  <si>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</si>
  <si>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</si>
  <si>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</si>
  <si>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</si>
  <si>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</si>
  <si>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</si>
  <si>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</si>
  <si>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</si>
  <si>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</si>
  <si>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</si>
  <si>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</si>
  <si>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</si>
  <si>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</si>
  <si>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</si>
  <si>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</si>
  <si>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</si>
  <si>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</si>
  <si>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</si>
  <si>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</si>
  <si>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</si>
  <si>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</si>
  <si>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</si>
  <si>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</si>
  <si>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</si>
  <si>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</si>
  <si>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</si>
  <si>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</si>
  <si>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</si>
  <si>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</si>
  <si>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</si>
  <si>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</si>
  <si>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</si>
  <si>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</si>
  <si>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</si>
  <si>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</si>
  <si>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</si>
  <si>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</si>
  <si>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</si>
  <si>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</si>
  <si>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</si>
  <si>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</si>
  <si>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</si>
  <si>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</si>
  <si>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</si>
  <si>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</si>
  <si>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</si>
  <si>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</si>
  <si>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</si>
  <si>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</si>
  <si>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</si>
  <si>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</si>
  <si>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</si>
  <si>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</si>
  <si>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</si>
  <si>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</si>
  <si>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</si>
  <si>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</si>
  <si>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</si>
  <si>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</si>
  <si>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</si>
  <si>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</si>
  <si>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</si>
  <si>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</si>
  <si>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</si>
  <si>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</si>
  <si>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</si>
  <si>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</si>
  <si>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</si>
  <si>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</si>
  <si>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</si>
  <si>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</si>
  <si>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</si>
  <si>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</si>
  <si>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</si>
  <si>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</si>
  <si>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</si>
  <si>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</si>
  <si>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</si>
  <si>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</si>
  <si>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</si>
  <si>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</si>
  <si>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</si>
  <si>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</si>
  <si>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</si>
  <si>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</si>
  <si>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</si>
  <si>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</si>
  <si>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</si>
  <si>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</si>
  <si>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</si>
  <si>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</si>
  <si>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</si>
  <si>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</si>
  <si>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</si>
  <si>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</si>
  <si>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</si>
  <si>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</si>
  <si>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</si>
  <si>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</si>
  <si>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</si>
  <si>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</si>
  <si>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</si>
  <si>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</si>
  <si>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</si>
  <si>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</si>
  <si>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</si>
  <si>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</si>
  <si>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</si>
  <si>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</si>
  <si>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</si>
  <si>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</si>
  <si>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</si>
  <si>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</si>
  <si>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</si>
  <si>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</si>
  <si>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</si>
  <si>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</si>
  <si>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</si>
  <si>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</si>
  <si>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</si>
  <si>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</si>
  <si>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</si>
  <si>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</si>
  <si>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</si>
  <si>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</si>
  <si>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</si>
  <si>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</si>
  <si>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</si>
  <si>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</si>
  <si>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</si>
  <si>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</si>
  <si>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</si>
  <si>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</si>
  <si>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</si>
  <si>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</si>
  <si>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</si>
  <si>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</si>
  <si>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</si>
  <si>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</si>
  <si>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</si>
  <si>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</si>
  <si>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</si>
  <si>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</si>
  <si>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</si>
  <si>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</si>
  <si>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</si>
  <si>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</si>
  <si>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</si>
  <si>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</si>
  <si>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</si>
  <si>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</si>
  <si>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</si>
  <si>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</si>
  <si>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</si>
  <si>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</si>
  <si>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</si>
  <si>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</si>
  <si>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</si>
  <si>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</si>
  <si>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</si>
  <si>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</si>
  <si>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</si>
  <si>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</si>
  <si>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</si>
  <si>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</si>
  <si>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</si>
  <si>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</si>
  <si>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</si>
  <si>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</si>
  <si>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</si>
  <si>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</si>
  <si>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</si>
  <si>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</si>
  <si>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</si>
  <si>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</si>
  <si>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</si>
  <si>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</si>
  <si>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</si>
  <si>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</si>
  <si>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</si>
  <si>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</si>
  <si>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</si>
  <si>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</si>
  <si>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</si>
  <si>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</si>
  <si>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</si>
  <si>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</si>
  <si>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</si>
  <si>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</si>
  <si>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</si>
  <si>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</si>
  <si>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</si>
  <si>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</si>
  <si>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</si>
  <si>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</si>
  <si>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</si>
  <si>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</si>
  <si>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</si>
  <si>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</si>
  <si>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</si>
  <si>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</si>
  <si>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</si>
  <si>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</si>
  <si>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</si>
  <si>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</si>
  <si>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</si>
  <si>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</si>
  <si>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</si>
  <si>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</si>
  <si>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</si>
  <si>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</si>
  <si>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</si>
  <si>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</si>
  <si>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</si>
  <si>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</si>
  <si>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</si>
  <si>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</si>
  <si>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</si>
  <si>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</si>
  <si>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</si>
  <si>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</si>
  <si>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</si>
  <si>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</si>
  <si>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</si>
  <si>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</si>
  <si>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</si>
  <si>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</si>
  <si>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</si>
  <si>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</si>
  <si>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</si>
  <si>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</si>
  <si>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</si>
  <si>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</si>
  <si>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</si>
  <si>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</si>
  <si>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</si>
  <si>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</si>
  <si>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</si>
  <si>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</si>
  <si>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</si>
  <si>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</si>
  <si>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</si>
  <si>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</si>
  <si>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</si>
  <si>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</si>
  <si>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</si>
  <si>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</si>
  <si>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</si>
  <si>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</si>
  <si>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</si>
  <si>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</si>
  <si>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</si>
  <si>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</si>
  <si>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</si>
  <si>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</si>
  <si>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</si>
  <si>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</si>
  <si>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</si>
  <si>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</si>
  <si>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</si>
  <si>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</si>
  <si>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</si>
  <si>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</si>
  <si>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</si>
  <si>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</si>
  <si>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</si>
  <si>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</si>
  <si>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</si>
  <si>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</si>
  <si>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</si>
  <si>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</si>
  <si>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</si>
  <si>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</si>
  <si>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</si>
  <si>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</si>
  <si>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</si>
  <si>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</si>
  <si>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</si>
  <si>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</si>
  <si>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</si>
  <si>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</si>
  <si>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</si>
  <si>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</si>
  <si>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</si>
  <si>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</si>
  <si>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</si>
  <si>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</si>
  <si>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</si>
  <si>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</si>
  <si>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</si>
  <si>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</si>
  <si>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</si>
  <si>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</si>
  <si>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</si>
  <si>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</si>
  <si>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</si>
  <si>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</si>
  <si>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</si>
  <si>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</si>
  <si>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</si>
  <si>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</si>
  <si>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</si>
  <si>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</si>
  <si>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</si>
  <si>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</si>
  <si>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</si>
  <si>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</si>
  <si>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</si>
  <si>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</si>
  <si>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</si>
  <si>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</si>
  <si>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</si>
  <si>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</si>
  <si>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</si>
  <si>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</si>
  <si>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</si>
  <si>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</si>
  <si>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</si>
  <si>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</si>
  <si>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</si>
  <si>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</si>
  <si>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</si>
  <si>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</si>
  <si>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</si>
  <si>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</si>
  <si>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</si>
  <si>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</si>
  <si>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</si>
  <si>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</si>
  <si>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</si>
  <si>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</si>
  <si>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</si>
  <si>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</si>
  <si>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</si>
  <si>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</si>
  <si>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</si>
  <si>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</si>
  <si>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</si>
  <si>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</si>
  <si>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</si>
  <si>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</si>
  <si>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</si>
  <si>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</si>
  <si>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</si>
  <si>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</si>
  <si>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</si>
  <si>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</si>
  <si>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</si>
  <si>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</si>
  <si>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</si>
  <si>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</si>
  <si>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</si>
  <si>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</si>
  <si>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</si>
  <si>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</si>
  <si>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</si>
  <si>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</si>
  <si>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</si>
  <si>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</si>
  <si>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</si>
  <si>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</si>
  <si>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</si>
  <si>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</si>
  <si>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</si>
  <si>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</si>
  <si>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</si>
  <si>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</si>
  <si>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</si>
  <si>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</si>
  <si>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</si>
  <si>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</si>
  <si>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</si>
  <si>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</si>
  <si>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</si>
  <si>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</si>
  <si>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</si>
  <si>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</si>
  <si>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</si>
  <si>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</si>
  <si>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</si>
  <si>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</si>
  <si>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</si>
  <si>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</si>
  <si>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</si>
  <si>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</si>
  <si>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</si>
  <si>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</si>
  <si>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</si>
  <si>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</si>
  <si>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</si>
  <si>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</si>
  <si>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</si>
  <si>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</si>
  <si>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</si>
  <si>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</si>
  <si>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</si>
  <si>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</si>
  <si>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</si>
  <si>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</si>
  <si>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</si>
  <si>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</si>
  <si>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</si>
  <si>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</si>
  <si>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</si>
  <si>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</si>
  <si>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</si>
  <si>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</si>
  <si>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</si>
  <si>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</si>
  <si>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</si>
  <si>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</si>
  <si>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</si>
  <si>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</si>
  <si>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</si>
  <si>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</si>
  <si>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</si>
  <si>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</si>
  <si>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</si>
  <si>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</si>
  <si>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</si>
  <si>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</si>
  <si>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</si>
  <si>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</si>
  <si>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</si>
  <si>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</si>
  <si>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</si>
  <si>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</si>
  <si>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</si>
  <si>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</si>
  <si>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</si>
  <si>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</si>
  <si>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</si>
  <si>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</si>
  <si>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</si>
  <si>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</si>
  <si>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</si>
  <si>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</si>
  <si>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</si>
  <si>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</si>
  <si>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</si>
  <si>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</si>
  <si>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</si>
  <si>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</si>
  <si>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</si>
  <si>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</si>
  <si>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</si>
  <si>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</si>
  <si>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</si>
  <si>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</si>
  <si>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</si>
  <si>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</si>
  <si>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</si>
  <si>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</si>
  <si>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</si>
  <si>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</si>
  <si>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</si>
  <si>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</si>
  <si>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</si>
  <si>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</si>
  <si>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</si>
  <si>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</si>
  <si>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</si>
  <si>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</si>
  <si>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</si>
  <si>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</si>
  <si>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</si>
  <si>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</si>
  <si>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</si>
  <si>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</si>
  <si>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</si>
  <si>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</si>
  <si>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</si>
  <si>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</si>
  <si>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</si>
  <si>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</si>
  <si>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</si>
  <si>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</si>
  <si>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</si>
  <si>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</si>
  <si>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</si>
  <si>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</si>
  <si>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</si>
  <si>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</si>
  <si>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</si>
  <si>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</si>
  <si>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</si>
  <si>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</si>
  <si>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</si>
  <si>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</si>
  <si>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</si>
  <si>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</si>
  <si>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</si>
  <si>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</si>
  <si>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</si>
  <si>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</si>
  <si>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</si>
  <si>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</si>
  <si>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</si>
  <si>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</si>
  <si>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</si>
  <si>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</si>
  <si>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</si>
  <si>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</si>
  <si>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</si>
  <si>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</si>
  <si>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</si>
  <si>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</si>
  <si>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</si>
  <si>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</si>
  <si>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</si>
  <si>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</si>
  <si>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</si>
  <si>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</si>
  <si>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</si>
  <si>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</si>
  <si>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</si>
  <si>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</si>
  <si>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</si>
  <si>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</si>
  <si>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</si>
  <si>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</si>
  <si>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</si>
  <si>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</si>
  <si>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</si>
  <si>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</si>
  <si>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</si>
  <si>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</si>
  <si>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</si>
  <si>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</si>
  <si>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</si>
  <si>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</si>
  <si>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</si>
  <si>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</si>
  <si>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</si>
  <si>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</si>
  <si>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</si>
  <si>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</si>
  <si>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</si>
  <si>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</si>
  <si>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</si>
  <si>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</si>
  <si>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</si>
  <si>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</si>
  <si>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</si>
  <si>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</si>
  <si>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</si>
  <si>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</si>
  <si>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</si>
  <si>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</si>
  <si>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</si>
  <si>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</si>
  <si>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</si>
  <si>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</si>
  <si>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</si>
  <si>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</si>
  <si>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</si>
  <si>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</si>
  <si>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</si>
  <si>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</si>
  <si>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</si>
  <si>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</si>
  <si>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</si>
  <si>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</si>
  <si>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</si>
  <si>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</si>
  <si>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</si>
  <si>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</si>
  <si>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</si>
  <si>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</si>
  <si>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</si>
  <si>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</si>
  <si>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</si>
  <si>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</si>
  <si>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</si>
  <si>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</si>
  <si>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</si>
  <si>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</si>
  <si>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</si>
  <si>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</si>
  <si>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</si>
  <si>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</si>
  <si>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</si>
  <si>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</si>
  <si>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</si>
  <si>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</si>
  <si>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</si>
  <si>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</si>
  <si>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</si>
  <si>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</si>
  <si>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</si>
  <si>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</si>
  <si>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</si>
  <si>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</si>
  <si>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</si>
  <si>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</si>
  <si>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</si>
  <si>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</si>
  <si>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</si>
  <si>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</si>
  <si>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</si>
  <si>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</si>
  <si>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</si>
  <si>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</si>
  <si>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</si>
  <si>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</si>
  <si>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</si>
  <si>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</si>
  <si>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</si>
  <si>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</si>
  <si>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</si>
  <si>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</si>
  <si>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</si>
  <si>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</si>
  <si>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</si>
  <si>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</si>
  <si>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</si>
  <si>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</si>
  <si>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</si>
  <si>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</si>
  <si>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</si>
  <si>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</si>
  <si>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</si>
  <si>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</si>
  <si>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</si>
  <si>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</si>
  <si>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</si>
  <si>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</si>
  <si>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</si>
  <si>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</si>
  <si>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</si>
  <si>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</si>
  <si>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</si>
  <si>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</si>
  <si>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</si>
  <si>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</si>
  <si>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</si>
  <si>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</si>
  <si>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</si>
  <si>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</si>
  <si>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</si>
  <si>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</si>
  <si>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</si>
  <si>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</si>
  <si>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</si>
  <si>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</si>
  <si>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</si>
  <si>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</si>
  <si>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</si>
  <si>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</si>
  <si>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</si>
  <si>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</si>
  <si>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</si>
  <si>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</si>
  <si>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</si>
  <si>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</si>
  <si>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</si>
  <si>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</si>
  <si>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</si>
  <si>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</si>
  <si>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</si>
  <si>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</si>
  <si>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</si>
  <si>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</si>
  <si>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</si>
  <si>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</si>
  <si>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</si>
  <si>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</si>
  <si>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</si>
  <si>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</si>
  <si>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</si>
  <si>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</si>
  <si>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</si>
  <si>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</si>
  <si>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</si>
  <si>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</si>
  <si>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</si>
  <si>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</si>
  <si>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</si>
  <si>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</si>
  <si>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</si>
  <si>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</si>
  <si>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</si>
  <si>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</si>
  <si>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</si>
  <si>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</si>
  <si>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</si>
  <si>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</si>
  <si>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</si>
  <si>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</si>
  <si>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</si>
  <si>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</si>
  <si>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</si>
  <si>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</si>
  <si>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</si>
  <si>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</si>
  <si>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</si>
  <si>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</si>
  <si>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</si>
  <si>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</si>
  <si>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</si>
  <si>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</si>
  <si>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</si>
  <si>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</si>
  <si>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</si>
  <si>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</si>
  <si>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</si>
  <si>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</si>
  <si>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</si>
  <si>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</si>
  <si>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</si>
  <si>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</si>
  <si>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</si>
  <si>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</si>
  <si>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</si>
  <si>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</si>
  <si>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</si>
  <si>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</si>
  <si>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</si>
  <si>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</si>
  <si>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</si>
  <si>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</si>
  <si>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</si>
  <si>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</si>
  <si>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</si>
  <si>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</si>
  <si>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</si>
  <si>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</si>
  <si>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</si>
  <si>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</si>
  <si>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</si>
  <si>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</si>
  <si>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</si>
  <si>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</si>
  <si>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</si>
  <si>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</si>
  <si>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</si>
  <si>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</si>
  <si>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</si>
  <si>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</si>
  <si>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</si>
  <si>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</si>
  <si>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</si>
  <si>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</si>
  <si>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</si>
  <si>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</si>
  <si>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</si>
  <si>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</si>
  <si>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</si>
  <si>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</si>
  <si>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</si>
  <si>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</si>
  <si>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</si>
  <si>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</si>
  <si>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</si>
  <si>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</si>
  <si>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</si>
  <si>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</si>
  <si>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</si>
  <si>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</si>
  <si>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</si>
  <si>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</si>
  <si>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</si>
  <si>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</si>
  <si>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</si>
  <si>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</si>
  <si>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</si>
  <si>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</si>
  <si>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</si>
  <si>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</si>
  <si>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</si>
  <si>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</si>
  <si>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</si>
  <si>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</si>
  <si>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</si>
  <si>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</si>
  <si>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</si>
  <si>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</si>
  <si>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</si>
  <si>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</si>
  <si>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</si>
  <si>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</si>
  <si>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</si>
  <si>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</si>
  <si>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</si>
  <si>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</si>
  <si>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</si>
  <si>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</si>
  <si>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</si>
  <si>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</si>
  <si>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</si>
  <si>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</si>
  <si>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</si>
  <si>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</si>
  <si>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</si>
  <si>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</si>
  <si>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</si>
  <si>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</si>
  <si>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</si>
  <si>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</si>
  <si>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</si>
  <si>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</si>
  <si>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</si>
  <si>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</si>
  <si>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</si>
  <si>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</si>
  <si>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</si>
  <si>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</si>
  <si>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</si>
  <si>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</si>
  <si>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</si>
  <si>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</si>
  <si>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</si>
  <si>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</si>
  <si>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</si>
  <si>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</si>
  <si>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</si>
  <si>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</si>
  <si>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</si>
  <si>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</si>
  <si>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</si>
  <si>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</si>
  <si>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</si>
  <si>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</si>
  <si>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</si>
  <si>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</si>
  <si>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</si>
  <si>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</si>
  <si>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</si>
  <si>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</si>
  <si>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</si>
  <si>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</si>
  <si>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</si>
  <si>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</si>
  <si>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</si>
  <si>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</si>
  <si>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</si>
  <si>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</si>
  <si>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</si>
  <si>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</si>
  <si>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</si>
  <si>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</si>
  <si>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</si>
  <si>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</si>
  <si>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</si>
  <si>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</si>
  <si>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</si>
  <si>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</si>
  <si>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</si>
  <si>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</si>
  <si>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</si>
  <si>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</si>
  <si>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</si>
  <si>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</si>
  <si>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</si>
  <si>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</si>
  <si>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</si>
  <si>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</si>
  <si>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</si>
  <si>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</si>
  <si>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</si>
  <si>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</si>
  <si>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</si>
  <si>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</si>
  <si>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</si>
  <si>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</si>
  <si>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</si>
  <si>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</si>
  <si>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</si>
  <si>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</si>
  <si>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</si>
  <si>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</si>
  <si>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</si>
  <si>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</si>
  <si>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</si>
  <si>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</si>
  <si>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</si>
  <si>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</si>
  <si>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</si>
  <si>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</si>
  <si>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</si>
  <si>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</si>
  <si>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</si>
  <si>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</si>
  <si>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</si>
  <si>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</si>
  <si>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</si>
  <si>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</si>
  <si>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</si>
  <si>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</si>
  <si>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</si>
  <si>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</si>
  <si>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</si>
  <si>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</si>
  <si>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</si>
  <si>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</si>
  <si>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</si>
  <si>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</si>
  <si>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</si>
  <si>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</si>
  <si>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</si>
  <si>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</si>
  <si>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</si>
  <si>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</si>
  <si>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</si>
  <si>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</si>
  <si>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</si>
  <si>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</si>
  <si>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</si>
  <si>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</si>
  <si>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</si>
  <si>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</si>
  <si>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</si>
  <si>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</si>
  <si>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</si>
  <si>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</si>
  <si>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</si>
  <si>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</si>
  <si>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</si>
  <si>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</si>
  <si>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</si>
  <si>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</si>
  <si>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</si>
  <si>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</si>
  <si>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</si>
  <si>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</si>
  <si>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</si>
  <si>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</si>
  <si>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</si>
  <si>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</si>
  <si>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</si>
  <si>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</si>
  <si>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</si>
  <si>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</si>
  <si>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</si>
  <si>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</si>
  <si>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</si>
  <si>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</si>
  <si>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</si>
  <si>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</si>
  <si>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</si>
  <si>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</si>
  <si>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</si>
  <si>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</si>
  <si>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</si>
  <si>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</si>
  <si>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</si>
  <si>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</si>
  <si>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</si>
  <si>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</si>
  <si>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</si>
  <si>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</si>
  <si>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</si>
  <si>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</si>
  <si>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</si>
  <si>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</si>
  <si>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</si>
  <si>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</si>
  <si>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</si>
  <si>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</si>
  <si>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</si>
  <si>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</si>
  <si>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</si>
  <si>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</si>
  <si>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</si>
  <si>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</si>
  <si>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</si>
  <si>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</si>
  <si>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</si>
  <si>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</si>
  <si>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</si>
  <si>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</si>
  <si>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</si>
  <si>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</si>
  <si>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</si>
  <si>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</si>
  <si>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</si>
  <si>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</si>
  <si>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</si>
  <si>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</si>
  <si>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</si>
  <si>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</si>
  <si>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</si>
  <si>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</si>
  <si>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</si>
  <si>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</si>
  <si>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</si>
  <si>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</si>
  <si>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</si>
  <si>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</si>
  <si>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</si>
  <si>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</si>
  <si>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</si>
  <si>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</si>
  <si>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</si>
  <si>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</si>
  <si>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</si>
  <si>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</si>
  <si>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</si>
  <si>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</si>
  <si>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</si>
  <si>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</si>
  <si>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</si>
  <si>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</si>
  <si>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</si>
  <si>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</si>
  <si>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</si>
  <si>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</si>
  <si>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</si>
  <si>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</si>
  <si>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</si>
  <si>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</si>
  <si>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</si>
  <si>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</si>
  <si>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</si>
  <si>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</si>
  <si>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</si>
  <si>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</si>
  <si>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</si>
  <si>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</si>
  <si>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</si>
  <si>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</si>
  <si>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</si>
  <si>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</si>
  <si>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</si>
  <si>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</si>
  <si>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</si>
  <si>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</si>
  <si>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</si>
  <si>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</si>
  <si>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</si>
  <si>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</si>
  <si>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</si>
  <si>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</si>
  <si>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</si>
  <si>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</si>
  <si>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</si>
  <si>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</si>
  <si>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</si>
  <si>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</si>
  <si>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</si>
  <si>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</si>
  <si>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</si>
  <si>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</si>
  <si>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</si>
  <si>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</si>
  <si>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</si>
  <si>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</si>
  <si>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</si>
  <si>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</si>
  <si>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</si>
  <si>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</si>
  <si>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</si>
  <si>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</si>
  <si>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</si>
  <si>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</si>
  <si>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</si>
  <si>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</si>
  <si>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</si>
  <si>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</si>
  <si>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</si>
  <si>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</si>
  <si>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</si>
  <si>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</si>
  <si>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</si>
  <si>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</si>
  <si>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</si>
  <si>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</si>
  <si>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</si>
  <si>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</si>
  <si>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</si>
  <si>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</si>
  <si>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</si>
  <si>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</si>
  <si>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</si>
  <si>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</si>
  <si>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</si>
  <si>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</si>
  <si>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</si>
  <si>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</si>
  <si>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</si>
  <si>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</si>
  <si>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</si>
  <si>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</si>
  <si>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</si>
  <si>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</si>
  <si>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</si>
  <si>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</si>
  <si>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</si>
  <si>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</si>
  <si>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</si>
  <si>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</si>
  <si>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</si>
  <si>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</si>
  <si>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</si>
  <si>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</si>
  <si>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</si>
  <si>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</si>
  <si>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</si>
  <si>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</si>
  <si>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</si>
  <si>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</si>
  <si>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</si>
  <si>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</si>
  <si>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</si>
  <si>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</si>
  <si>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</si>
  <si>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</si>
  <si>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</si>
  <si>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</si>
  <si>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</si>
  <si>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</si>
  <si>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</si>
  <si>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</si>
  <si>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</si>
  <si>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</si>
  <si>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</si>
  <si>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</si>
  <si>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</si>
  <si>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</si>
  <si>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</si>
  <si>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</si>
  <si>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</si>
  <si>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</si>
  <si>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</si>
  <si>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</si>
  <si>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</si>
  <si>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</si>
  <si>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</si>
  <si>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</si>
  <si>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</si>
  <si>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</si>
  <si>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</si>
  <si>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</si>
  <si>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</si>
  <si>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</si>
  <si>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</si>
  <si>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</si>
  <si>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</si>
  <si>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</si>
  <si>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</si>
  <si>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</si>
  <si>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</si>
  <si>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</si>
  <si>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</si>
  <si>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</si>
  <si>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</si>
  <si>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</si>
  <si>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</si>
  <si>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</si>
  <si>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</si>
  <si>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</si>
  <si>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</si>
  <si>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</si>
  <si>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</si>
  <si>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</si>
  <si>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</si>
  <si>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</si>
  <si>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</si>
  <si>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</si>
  <si>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</si>
  <si>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</si>
  <si>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</si>
  <si>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</si>
  <si>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</si>
  <si>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</si>
  <si>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</si>
  <si>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</si>
  <si>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</si>
  <si>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</si>
  <si>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</si>
  <si>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</si>
  <si>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</si>
  <si>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</si>
  <si>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</si>
  <si>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</si>
  <si>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</si>
  <si>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</si>
  <si>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</si>
  <si>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</si>
  <si>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</si>
  <si>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</si>
  <si>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</si>
  <si>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</si>
  <si>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</si>
  <si>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</si>
  <si>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</si>
  <si>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</si>
  <si>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</si>
  <si>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</si>
  <si>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</si>
  <si>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</si>
  <si>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</si>
  <si>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</si>
  <si>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</si>
  <si>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</si>
  <si>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</si>
  <si>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</si>
  <si>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</si>
  <si>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</si>
  <si>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</si>
  <si>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</si>
  <si>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</si>
  <si>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</si>
  <si>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</si>
  <si>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</si>
  <si>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</si>
  <si>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</si>
  <si>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</si>
  <si>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</si>
  <si>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</si>
  <si>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</si>
  <si>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</si>
  <si>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</si>
  <si>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</si>
  <si>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</si>
  <si>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</si>
  <si>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</si>
  <si>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</si>
  <si>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</si>
  <si>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</si>
  <si>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</si>
  <si>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</si>
  <si>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</si>
  <si>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</si>
  <si>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</si>
  <si>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</si>
  <si>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</si>
  <si>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</si>
  <si>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</si>
  <si>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</si>
  <si>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</si>
  <si>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</si>
  <si>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</si>
  <si>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</si>
  <si>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</si>
  <si>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</si>
  <si>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</si>
  <si>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</si>
  <si>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</si>
  <si>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</si>
  <si>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</si>
  <si>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</si>
  <si>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</si>
  <si>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</si>
  <si>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</si>
  <si>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</si>
  <si>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</si>
  <si>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</si>
  <si>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</si>
  <si>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</si>
  <si>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</si>
  <si>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</si>
  <si>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</si>
  <si>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</si>
  <si>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</si>
  <si>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</si>
  <si>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</si>
  <si>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</si>
  <si>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</si>
  <si>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</si>
  <si>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</si>
  <si>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</si>
  <si>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</si>
  <si>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</si>
  <si>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</si>
  <si>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</si>
  <si>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</si>
  <si>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</si>
  <si>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</si>
  <si>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</si>
  <si>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</si>
  <si>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</si>
  <si>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</si>
  <si>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</si>
  <si>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</si>
  <si>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</si>
  <si>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</si>
  <si>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</si>
  <si>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</si>
  <si>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</si>
  <si>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</si>
  <si>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</si>
  <si>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</si>
  <si>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</si>
  <si>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</si>
  <si>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</si>
  <si>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</si>
  <si>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</si>
  <si>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</si>
  <si>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</si>
  <si>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</si>
  <si>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</si>
  <si>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</si>
  <si>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</si>
  <si>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</si>
  <si>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</si>
  <si>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</si>
  <si>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</si>
  <si>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</si>
  <si>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</si>
  <si>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</si>
  <si>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</si>
  <si>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</si>
  <si>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</si>
  <si>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</si>
  <si>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</si>
  <si>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</si>
  <si>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</si>
  <si>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</si>
  <si>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</si>
  <si>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</si>
  <si>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</si>
  <si>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</si>
  <si>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</si>
  <si>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</si>
  <si>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</si>
  <si>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</si>
  <si>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</si>
  <si>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</si>
  <si>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</si>
  <si>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</si>
  <si>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</si>
  <si>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</si>
  <si>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</si>
  <si>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</si>
  <si>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</si>
  <si>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</si>
  <si>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</si>
  <si>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</si>
  <si>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</si>
  <si>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</si>
  <si>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</si>
  <si>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</si>
  <si>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</si>
  <si>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</si>
  <si>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</si>
  <si>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</si>
  <si>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</si>
  <si>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</si>
  <si>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</si>
  <si>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</si>
  <si>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</si>
  <si>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</si>
  <si>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</si>
  <si>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</si>
  <si>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</si>
  <si>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</si>
  <si>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</si>
  <si>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</si>
  <si>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</si>
  <si>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</si>
  <si>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</si>
  <si>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</si>
  <si>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</si>
  <si>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</si>
  <si>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</si>
  <si>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</si>
  <si>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</si>
  <si>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</si>
  <si>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</si>
  <si>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</si>
  <si>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</si>
  <si>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</si>
  <si>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</si>
  <si>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</si>
  <si>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</si>
  <si>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</si>
  <si>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</si>
  <si>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</si>
  <si>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</si>
  <si>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</si>
  <si>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</si>
  <si>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</si>
  <si>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</si>
  <si>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</si>
  <si>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</si>
  <si>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</si>
  <si>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</si>
  <si>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</si>
  <si>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</si>
  <si>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</si>
  <si>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</si>
  <si>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</si>
  <si>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</si>
  <si>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</si>
  <si>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</si>
  <si>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</si>
  <si>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</si>
  <si>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</si>
  <si>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</si>
  <si>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</si>
  <si>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</si>
  <si>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</si>
  <si>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</si>
  <si>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</si>
  <si>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</si>
  <si>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</si>
  <si>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</si>
  <si>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</si>
  <si>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</si>
  <si>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</si>
  <si>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</si>
  <si>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</si>
  <si>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</si>
  <si>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</si>
  <si>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</si>
  <si>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</si>
  <si>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</si>
  <si>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</si>
  <si>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</si>
  <si>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</si>
  <si>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</si>
  <si>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</si>
  <si>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</si>
  <si>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</si>
  <si>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</si>
  <si>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</si>
  <si>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</si>
  <si>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</si>
  <si>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</si>
  <si>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</si>
  <si>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</si>
  <si>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</si>
  <si>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</si>
  <si>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</si>
  <si>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</si>
  <si>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</si>
  <si>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</si>
  <si>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</si>
  <si>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</si>
  <si>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</si>
  <si>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</si>
  <si>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</si>
  <si>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</si>
  <si>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</si>
  <si>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</si>
  <si>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</si>
  <si>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</si>
  <si>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</si>
  <si>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</si>
  <si>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</si>
  <si>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</si>
  <si>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</si>
  <si>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</si>
  <si>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</si>
  <si>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</si>
  <si>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</si>
  <si>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</si>
  <si>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</si>
  <si>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</si>
  <si>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</si>
  <si>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</si>
  <si>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</si>
  <si>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</si>
  <si>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</si>
  <si>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</si>
  <si>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</si>
  <si>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</si>
  <si>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</si>
  <si>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</si>
  <si>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</si>
  <si>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</si>
  <si>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</si>
  <si>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</si>
  <si>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</si>
  <si>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</si>
  <si>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</si>
  <si>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</si>
  <si>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</si>
  <si>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</si>
  <si>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</si>
  <si>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</si>
  <si>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</si>
  <si>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</si>
  <si>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</si>
  <si>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</si>
  <si>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</si>
  <si>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</si>
  <si>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</si>
  <si>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</si>
  <si>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</si>
  <si>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</si>
  <si>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</si>
  <si>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</si>
  <si>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</si>
  <si>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</si>
  <si>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</si>
  <si>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</si>
  <si>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</si>
  <si>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</si>
  <si>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</si>
  <si>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</si>
  <si>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</si>
  <si>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</si>
  <si>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</si>
  <si>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</si>
  <si>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</si>
  <si>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</si>
  <si>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</si>
  <si>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</si>
  <si>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</si>
  <si>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</si>
  <si>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</si>
  <si>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</si>
  <si>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</si>
  <si>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</si>
  <si>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</si>
  <si>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</si>
  <si>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</si>
  <si>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</si>
  <si>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</si>
  <si>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</si>
  <si>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</si>
  <si>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</si>
  <si>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</si>
  <si>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</si>
  <si>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</si>
  <si>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</si>
  <si>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</si>
  <si>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</si>
  <si>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</si>
  <si>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</si>
  <si>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</si>
  <si>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</si>
  <si>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</si>
  <si>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</si>
  <si>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</si>
  <si>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</si>
  <si>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</si>
  <si>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</si>
  <si>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</si>
  <si>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</si>
  <si>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</si>
  <si>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</si>
  <si>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</si>
  <si>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</si>
  <si>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</si>
  <si>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</si>
  <si>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</si>
  <si>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</si>
  <si>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</si>
  <si>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</si>
  <si>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</si>
  <si>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</si>
  <si>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</si>
  <si>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</si>
  <si>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</si>
  <si>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</si>
  <si>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</si>
  <si>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</si>
  <si>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</si>
  <si>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</si>
  <si>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</si>
  <si>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</si>
  <si>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</si>
  <si>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</si>
  <si>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</si>
  <si>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</si>
  <si>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</si>
  <si>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</si>
  <si>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</si>
  <si>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</si>
  <si>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</si>
  <si>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</si>
  <si>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</si>
  <si>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</si>
  <si>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</si>
  <si>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</si>
  <si>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</si>
  <si>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</si>
  <si>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</si>
  <si>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</si>
  <si>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</si>
  <si>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</si>
  <si>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</si>
  <si>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</si>
  <si>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</si>
  <si>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</si>
  <si>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</si>
  <si>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</si>
  <si>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</si>
  <si>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</si>
  <si>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</si>
  <si>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</si>
  <si>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</si>
  <si>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</si>
  <si>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</si>
  <si>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</si>
  <si>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</si>
  <si>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</si>
  <si>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</si>
  <si>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</si>
  <si>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</si>
  <si>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</si>
  <si>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</si>
  <si>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</si>
  <si>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</si>
  <si>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</si>
  <si>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</si>
  <si>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</si>
  <si>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</si>
  <si>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</si>
  <si>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</si>
  <si>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</si>
  <si>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</si>
  <si>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</si>
  <si>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</si>
  <si>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</si>
  <si>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</si>
  <si>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</si>
  <si>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</si>
  <si>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</si>
  <si>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</si>
  <si>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</si>
  <si>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</si>
  <si>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</si>
  <si>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</si>
  <si>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</si>
  <si>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</si>
  <si>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</si>
  <si>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</si>
  <si>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</si>
  <si>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</si>
  <si>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</si>
  <si>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</si>
  <si>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</si>
  <si>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</si>
  <si>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</si>
  <si>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</si>
  <si>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</si>
  <si>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</si>
  <si>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</si>
  <si>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</si>
  <si>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</si>
  <si>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</si>
  <si>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</si>
  <si>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</si>
  <si>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</si>
  <si>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</si>
  <si>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</si>
  <si>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</si>
  <si>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</si>
  <si>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</si>
  <si>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</si>
  <si>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</si>
  <si>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</si>
  <si>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</si>
  <si>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</si>
  <si>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</si>
  <si>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</si>
  <si>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</si>
  <si>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</si>
  <si>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</si>
  <si>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</si>
  <si>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</si>
  <si>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</si>
  <si>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</si>
  <si>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</si>
  <si>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</si>
  <si>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</si>
  <si>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</si>
  <si>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</si>
  <si>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</si>
  <si>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</si>
  <si>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</si>
  <si>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</si>
  <si>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</si>
  <si>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</si>
  <si>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</si>
  <si>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</si>
  <si>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</si>
  <si>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</si>
  <si>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</si>
  <si>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</si>
  <si>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</si>
  <si>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</si>
  <si>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</si>
  <si>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</si>
  <si>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</si>
  <si>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</si>
  <si>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</si>
  <si>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</si>
  <si>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</si>
  <si>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</si>
  <si>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</si>
  <si>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</si>
  <si>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</si>
  <si>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</si>
  <si>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</si>
  <si>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</si>
  <si>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</si>
  <si>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</si>
  <si>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</si>
  <si>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</si>
  <si>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</si>
  <si>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</si>
  <si>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</si>
  <si>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</si>
  <si>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</si>
  <si>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</si>
  <si>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</si>
  <si>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</si>
  <si>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</si>
  <si>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</si>
  <si>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</si>
  <si>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</si>
  <si>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</si>
  <si>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</si>
  <si>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</si>
  <si>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</si>
  <si>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</si>
  <si>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</si>
  <si>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</si>
  <si>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</si>
  <si>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</si>
  <si>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</si>
  <si>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</si>
  <si>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</si>
  <si>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</si>
  <si>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</si>
  <si>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</si>
  <si>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</si>
  <si>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</si>
  <si>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</si>
  <si>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</si>
  <si>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</si>
  <si>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</si>
  <si>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</si>
  <si>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</si>
  <si>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</si>
  <si>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</si>
  <si>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</si>
  <si>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</si>
  <si>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</si>
  <si>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</si>
  <si>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</si>
  <si>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</si>
  <si>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</si>
  <si>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</si>
  <si>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</si>
  <si>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</si>
  <si>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</si>
  <si>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</si>
  <si>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</si>
  <si>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</si>
  <si>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</si>
  <si>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</si>
  <si>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</si>
  <si>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</si>
  <si>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</si>
  <si>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</si>
  <si>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</si>
  <si>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</si>
  <si>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</si>
  <si>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</si>
  <si>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</si>
  <si>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</si>
  <si>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</si>
  <si>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</si>
  <si>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</si>
  <si>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</si>
  <si>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</si>
  <si>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</si>
  <si>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</si>
  <si>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</si>
  <si>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</si>
  <si>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</si>
  <si>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</si>
  <si>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</si>
  <si>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</si>
  <si>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</si>
  <si>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</si>
  <si>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</si>
  <si>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</si>
  <si>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</si>
  <si>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</si>
  <si>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</si>
  <si>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</si>
  <si>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</si>
  <si>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</si>
  <si>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</si>
  <si>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</si>
  <si>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</si>
  <si>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</si>
  <si>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</si>
  <si>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</si>
  <si>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</si>
  <si>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</si>
  <si>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</si>
  <si>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</si>
  <si>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</si>
  <si>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</si>
  <si>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</si>
  <si>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</si>
  <si>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</si>
  <si>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</si>
  <si>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</si>
  <si>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</si>
  <si>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</si>
  <si>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</si>
  <si>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</si>
  <si>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</si>
  <si>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</si>
  <si>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</si>
  <si>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</si>
  <si>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</si>
  <si>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</si>
  <si>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</si>
  <si>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</si>
  <si>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</si>
  <si>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</si>
  <si>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</si>
  <si>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</si>
  <si>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</si>
  <si>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</si>
  <si>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</si>
  <si>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</si>
  <si>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</si>
  <si>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</si>
  <si>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</si>
  <si>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</si>
  <si>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</si>
  <si>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</si>
  <si>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</si>
  <si>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</si>
  <si>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</si>
  <si>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</si>
  <si>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</si>
  <si>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</si>
  <si>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</si>
  <si>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</si>
  <si>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</si>
  <si>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</si>
  <si>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</si>
  <si>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</si>
  <si>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</si>
  <si>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</si>
  <si>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</si>
  <si>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</si>
  <si>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</si>
  <si>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</si>
  <si>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</si>
  <si>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</si>
  <si>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</si>
  <si>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</si>
  <si>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</si>
  <si>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</si>
  <si>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</si>
  <si>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</si>
  <si>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</si>
  <si>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</si>
  <si>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</si>
  <si>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</si>
  <si>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</si>
  <si>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</si>
  <si>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</si>
  <si>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</si>
  <si>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</si>
  <si>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</si>
  <si>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</si>
  <si>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</si>
  <si>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</si>
  <si>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</si>
  <si>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</si>
  <si>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</si>
  <si>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</si>
  <si>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</si>
  <si>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</si>
  <si>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</si>
  <si>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</si>
  <si>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</si>
  <si>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</si>
  <si>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</si>
  <si>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</si>
  <si>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</si>
  <si>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</si>
  <si>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</si>
  <si>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</si>
  <si>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</si>
  <si>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</si>
  <si>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</si>
  <si>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</si>
  <si>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</si>
  <si>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</si>
  <si>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</si>
  <si>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</si>
  <si>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</si>
  <si>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</si>
  <si>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</si>
  <si>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</si>
  <si>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</si>
  <si>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</si>
  <si>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</si>
  <si>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</si>
  <si>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</si>
  <si>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</si>
  <si>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</si>
  <si>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</si>
  <si>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</si>
  <si>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</si>
  <si>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</si>
  <si>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</si>
  <si>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</si>
  <si>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</si>
  <si>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</si>
  <si>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</si>
  <si>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</si>
  <si>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</si>
  <si>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</si>
  <si>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</si>
  <si>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</si>
  <si>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</si>
  <si>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</si>
  <si>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</si>
  <si>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</si>
  <si>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</si>
  <si>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</si>
  <si>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</si>
  <si>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</si>
  <si>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</si>
  <si>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</si>
  <si>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</si>
  <si>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</si>
  <si>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</si>
  <si>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</si>
  <si>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</si>
  <si>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</si>
  <si>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</si>
  <si>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</si>
  <si>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</si>
  <si>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</si>
  <si>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</si>
  <si>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</si>
  <si>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</si>
  <si>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</si>
  <si>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</si>
  <si>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</si>
  <si>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</si>
  <si>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</si>
  <si>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</si>
  <si>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</si>
  <si>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</si>
  <si>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</si>
  <si>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</si>
  <si>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</si>
  <si>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</si>
  <si>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</si>
  <si>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</si>
  <si>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</si>
  <si>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</si>
  <si>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</si>
  <si>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</si>
  <si>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</si>
  <si>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</si>
  <si>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</si>
  <si>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</si>
  <si>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</si>
  <si>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</si>
  <si>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</si>
  <si>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</si>
  <si>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</si>
  <si>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</si>
  <si>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</si>
  <si>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</si>
  <si>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</si>
  <si>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</si>
  <si>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</si>
  <si>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</si>
  <si>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</si>
  <si>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</si>
  <si>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</si>
  <si>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</si>
  <si>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</si>
  <si>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</si>
  <si>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</si>
  <si>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</si>
  <si>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</si>
  <si>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</si>
  <si>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</si>
  <si>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</si>
  <si>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</si>
  <si>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</si>
  <si>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</si>
  <si>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</si>
  <si>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</si>
  <si>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</si>
  <si>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</si>
  <si>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</si>
  <si>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</si>
  <si>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</si>
  <si>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</si>
  <si>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</si>
  <si>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</si>
  <si>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</si>
  <si>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</si>
  <si>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</si>
  <si>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</si>
  <si>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</si>
  <si>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</si>
  <si>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</si>
  <si>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</si>
  <si>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</si>
  <si>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</si>
  <si>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</si>
  <si>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</si>
  <si>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</si>
  <si>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</si>
  <si>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</si>
  <si>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</si>
  <si>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</si>
  <si>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</si>
  <si>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</si>
  <si>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</si>
  <si>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</si>
  <si>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</si>
  <si>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</si>
  <si>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</si>
  <si>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</si>
  <si>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</si>
  <si>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</si>
  <si>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</si>
  <si>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</si>
  <si>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</si>
  <si>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</si>
  <si>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</si>
  <si>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</si>
  <si>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</si>
  <si>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</si>
  <si>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</si>
  <si>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</si>
  <si>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</si>
  <si>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</si>
  <si>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</si>
  <si>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</si>
  <si>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</si>
  <si>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</si>
  <si>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</si>
  <si>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</si>
  <si>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</si>
  <si>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</si>
  <si>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</si>
  <si>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</si>
  <si>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</si>
  <si>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</si>
  <si>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</si>
  <si>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</si>
  <si>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</si>
  <si>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</si>
  <si>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</si>
  <si>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</si>
  <si>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</si>
  <si>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</si>
  <si>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</si>
  <si>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</si>
  <si>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</si>
  <si>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</si>
  <si>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</si>
  <si>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</si>
  <si>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</si>
  <si>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</si>
  <si>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</si>
  <si>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</si>
  <si>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</si>
  <si>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</si>
  <si>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</si>
  <si>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</si>
  <si>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</si>
  <si>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</si>
  <si>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</si>
  <si>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</si>
  <si>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</si>
  <si>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</si>
  <si>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</si>
  <si>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</si>
  <si>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</si>
  <si>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</si>
  <si>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</si>
  <si>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</si>
  <si>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</si>
  <si>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</si>
  <si>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</si>
  <si>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</si>
  <si>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</si>
  <si>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</si>
  <si>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</si>
  <si>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</si>
  <si>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</si>
  <si>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</si>
  <si>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</si>
  <si>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</si>
  <si>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</si>
  <si>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</si>
  <si>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</si>
  <si>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</si>
  <si>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</si>
  <si>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</si>
  <si>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</si>
  <si>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</si>
  <si>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</si>
  <si>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</si>
  <si>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</si>
  <si>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</si>
  <si>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</si>
  <si>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</si>
  <si>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</si>
  <si>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</si>
  <si>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</si>
  <si>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</si>
  <si>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</si>
  <si>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</si>
  <si>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</si>
  <si>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</si>
  <si>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</si>
  <si>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</si>
  <si>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</si>
  <si>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</si>
  <si>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</si>
  <si>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</si>
  <si>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</si>
  <si>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</si>
  <si>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</si>
  <si>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</si>
  <si>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</si>
  <si>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</si>
  <si>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</si>
  <si>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</si>
  <si>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</si>
  <si>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</si>
  <si>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</si>
  <si>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</si>
  <si>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</si>
  <si>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</si>
  <si>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</si>
  <si>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</si>
  <si>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</si>
  <si>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</si>
  <si>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</si>
  <si>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</si>
  <si>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</si>
  <si>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</si>
  <si>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</si>
  <si>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</si>
  <si>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</si>
  <si>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</si>
  <si>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</si>
  <si>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</si>
  <si>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</si>
  <si>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</si>
  <si>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</si>
  <si>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</si>
  <si>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</si>
  <si>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</si>
  <si>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</si>
  <si>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</si>
  <si>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</si>
  <si>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</si>
  <si>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</si>
  <si>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</si>
  <si>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</si>
  <si>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</si>
  <si>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</si>
  <si>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</si>
  <si>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</si>
  <si>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</si>
  <si>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</si>
  <si>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</si>
  <si>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</si>
  <si>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</si>
  <si>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</si>
  <si>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</si>
  <si>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</si>
  <si>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</si>
  <si>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</si>
  <si>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</si>
  <si>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</si>
  <si>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</si>
  <si>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</si>
  <si>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</si>
  <si>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</si>
  <si>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</si>
  <si>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</si>
  <si>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</si>
  <si>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</si>
  <si>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</si>
  <si>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</si>
  <si>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</si>
  <si>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</si>
  <si>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</si>
  <si>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</si>
  <si>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</si>
  <si>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</si>
  <si>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</si>
  <si>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</si>
  <si>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</si>
  <si>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</si>
  <si>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</si>
  <si>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</si>
  <si>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</si>
  <si>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</si>
  <si>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</si>
  <si>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</si>
  <si>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</si>
  <si>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</si>
  <si>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</si>
  <si>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</si>
  <si>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</si>
  <si>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</si>
  <si>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</si>
  <si>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</si>
  <si>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</si>
  <si>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</si>
  <si>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</si>
  <si>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</si>
  <si>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</si>
  <si>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</si>
  <si>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</si>
  <si>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</si>
  <si>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</si>
  <si>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</si>
  <si>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</si>
  <si>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</si>
  <si>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</si>
  <si>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</si>
  <si>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</si>
  <si>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</si>
  <si>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</si>
  <si>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</si>
  <si>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</si>
  <si>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</si>
  <si>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</si>
  <si>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</si>
  <si>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</si>
  <si>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</si>
  <si>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</si>
  <si>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</si>
  <si>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</si>
  <si>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</si>
  <si>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</si>
  <si>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</si>
  <si>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</si>
  <si>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</si>
  <si>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</si>
  <si>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</si>
  <si>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</si>
  <si>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</si>
  <si>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</si>
  <si>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</si>
  <si>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</si>
  <si>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</si>
  <si>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</si>
  <si>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</si>
  <si>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</si>
  <si>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</si>
  <si>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</si>
  <si>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</si>
  <si>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</si>
  <si>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</si>
  <si>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</si>
  <si>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</si>
  <si>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</si>
  <si>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</si>
  <si>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</si>
  <si>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</si>
  <si>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</si>
  <si>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</si>
  <si>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</si>
  <si>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</si>
  <si>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</si>
  <si>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</si>
  <si>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</si>
  <si>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</si>
  <si>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</si>
  <si>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</si>
  <si>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</si>
  <si>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</si>
  <si>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</si>
  <si>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</si>
  <si>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</si>
  <si>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</si>
  <si>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</si>
  <si>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</si>
  <si>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</si>
  <si>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</si>
  <si>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</si>
  <si>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</si>
  <si>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</si>
  <si>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</si>
  <si>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</si>
  <si>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</si>
  <si>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</si>
  <si>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</si>
  <si>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</si>
  <si>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</si>
  <si>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</si>
  <si>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</si>
  <si>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</si>
  <si>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</si>
  <si>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</si>
  <si>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</si>
  <si>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</si>
  <si>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</si>
  <si>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</si>
  <si>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</si>
  <si>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</si>
  <si>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</si>
  <si>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</si>
  <si>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</si>
  <si>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</si>
  <si>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</si>
  <si>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</si>
  <si>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</si>
  <si>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</si>
  <si>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</si>
  <si>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</si>
  <si>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</si>
  <si>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</si>
  <si>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</si>
  <si>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</si>
  <si>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</si>
  <si>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</si>
  <si>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</si>
  <si>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</si>
  <si>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</si>
  <si>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</si>
  <si>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</si>
  <si>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</si>
  <si>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</si>
  <si>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</si>
  <si>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</si>
  <si>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</si>
  <si>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</si>
  <si>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</si>
  <si>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</si>
  <si>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</si>
  <si>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</si>
  <si>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</si>
  <si>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</si>
  <si>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</si>
  <si>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</si>
  <si>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</si>
  <si>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</si>
  <si>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</si>
  <si>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</si>
  <si>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</si>
  <si>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</si>
  <si>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</si>
  <si>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</si>
  <si>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</si>
  <si>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</si>
  <si>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</si>
  <si>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</si>
  <si>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</si>
  <si>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</si>
  <si>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</si>
  <si>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</si>
  <si>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</si>
  <si>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</si>
  <si>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</si>
  <si>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</si>
  <si>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</si>
  <si>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</si>
  <si>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</si>
  <si>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</si>
  <si>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</si>
  <si>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</si>
  <si>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</si>
  <si>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</si>
  <si>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</si>
  <si>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</si>
  <si>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</si>
  <si>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</si>
  <si>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</si>
  <si>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</si>
  <si>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</si>
  <si>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</si>
  <si>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</si>
  <si>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</si>
  <si>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</si>
  <si>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</si>
  <si>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</si>
  <si>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</si>
  <si>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</si>
  <si>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</si>
  <si>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</si>
  <si>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</si>
  <si>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</si>
  <si>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</si>
  <si>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</si>
  <si>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</si>
  <si>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</si>
  <si>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</si>
  <si>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</si>
  <si>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</si>
  <si>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</si>
  <si>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</si>
  <si>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</si>
  <si>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</si>
  <si>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</si>
  <si>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</si>
  <si>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</si>
  <si>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</si>
  <si>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</si>
  <si>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</si>
  <si>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</si>
  <si>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</si>
  <si>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</si>
  <si>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</si>
  <si>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</si>
  <si>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</si>
  <si>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</si>
  <si>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</si>
  <si>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</si>
  <si>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</si>
  <si>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</si>
  <si>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</si>
  <si>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</si>
  <si>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</si>
  <si>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</si>
  <si>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</si>
  <si>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</si>
  <si>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</si>
  <si>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</si>
  <si>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</si>
  <si>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</si>
  <si>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</si>
  <si>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</si>
  <si>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</si>
  <si>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</si>
  <si>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</si>
  <si>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</si>
  <si>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</si>
  <si>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</si>
  <si>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</si>
  <si>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</si>
  <si>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</si>
  <si>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</si>
  <si>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</si>
  <si>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</si>
  <si>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</si>
  <si>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</si>
  <si>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</si>
  <si>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</si>
  <si>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</si>
  <si>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</si>
  <si>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</si>
  <si>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</si>
  <si>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</si>
  <si>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</si>
  <si>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</si>
  <si>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</si>
  <si>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</si>
  <si>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</si>
  <si>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</si>
  <si>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</si>
  <si>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</si>
  <si>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</si>
  <si>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</si>
  <si>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</si>
  <si>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</si>
  <si>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</si>
  <si>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</si>
  <si>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</si>
  <si>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</si>
  <si>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</si>
  <si>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</si>
  <si>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</si>
  <si>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</si>
  <si>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</si>
  <si>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</si>
  <si>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</si>
  <si>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</si>
  <si>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</si>
  <si>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</si>
  <si>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</si>
  <si>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</si>
  <si>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</si>
  <si>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</si>
  <si>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</si>
  <si>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</si>
  <si>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</si>
  <si>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</si>
  <si>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</si>
  <si>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</si>
  <si>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</si>
  <si>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</si>
  <si>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</si>
  <si>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</si>
  <si>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</si>
  <si>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</si>
  <si>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</si>
  <si>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</si>
  <si>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</si>
  <si>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</si>
  <si>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</si>
  <si>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</si>
  <si>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</si>
  <si>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</si>
  <si>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</si>
  <si>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</si>
  <si>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</si>
  <si>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</si>
  <si>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</si>
  <si>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</si>
  <si>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</si>
  <si>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</si>
  <si>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</si>
  <si>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</si>
  <si>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</si>
  <si>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</si>
  <si>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</si>
  <si>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</si>
  <si>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</si>
  <si>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</si>
  <si>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</si>
  <si>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</si>
  <si>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</si>
  <si>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</si>
  <si>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</si>
  <si>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</si>
  <si>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</si>
  <si>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</si>
  <si>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</si>
  <si>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</si>
  <si>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</si>
  <si>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</si>
  <si>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</si>
  <si>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</si>
  <si>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</si>
  <si>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</si>
  <si>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</si>
  <si>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</si>
  <si>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</si>
  <si>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</si>
  <si>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</si>
  <si>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</si>
  <si>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</si>
  <si>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</si>
  <si>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</si>
  <si>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</si>
  <si>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</si>
  <si>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</si>
  <si>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</si>
  <si>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</si>
  <si>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</si>
  <si>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</si>
  <si>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</si>
  <si>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</si>
  <si>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</si>
  <si>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</si>
  <si>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</si>
  <si>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</si>
  <si>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</si>
  <si>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</si>
  <si>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</si>
  <si>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</si>
  <si>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</si>
  <si>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</si>
  <si>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</si>
  <si>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</si>
  <si>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</si>
  <si>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</si>
  <si>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</si>
  <si>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</si>
  <si>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</si>
  <si>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</si>
  <si>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</si>
  <si>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</si>
  <si>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</si>
  <si>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</si>
  <si>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</si>
  <si>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</si>
  <si>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</si>
  <si>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</si>
  <si>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</si>
  <si>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</si>
  <si>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</si>
  <si>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</si>
  <si>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</si>
  <si>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</si>
  <si>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</si>
  <si>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</si>
  <si>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</si>
  <si>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</si>
  <si>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</si>
  <si>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</si>
  <si>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</si>
  <si>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</si>
  <si>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</si>
  <si>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</si>
  <si>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</si>
  <si>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</si>
  <si>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</si>
  <si>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</si>
  <si>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</si>
  <si>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</si>
  <si>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</si>
  <si>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</si>
  <si>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</si>
  <si>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</si>
  <si>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</si>
  <si>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</si>
  <si>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</si>
  <si>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</si>
  <si>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</si>
  <si>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</si>
  <si>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</si>
  <si>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</si>
  <si>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</si>
  <si>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</si>
  <si>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</si>
  <si>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</si>
  <si>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</si>
  <si>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</si>
  <si>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</si>
  <si>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</si>
  <si>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</si>
  <si>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</si>
  <si>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</si>
  <si>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</si>
  <si>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</si>
  <si>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</si>
  <si>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</si>
  <si>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</si>
  <si>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</si>
  <si>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</si>
  <si>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</si>
  <si>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</si>
  <si>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</si>
  <si>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</si>
  <si>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</si>
  <si>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</si>
  <si>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</si>
  <si>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</si>
  <si>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</si>
  <si>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</si>
  <si>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</si>
  <si>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</si>
  <si>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</si>
  <si>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</si>
  <si>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</si>
  <si>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</si>
  <si>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</si>
  <si>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</si>
  <si>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</si>
  <si>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</si>
  <si>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</si>
  <si>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</si>
  <si>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</si>
  <si>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</si>
  <si>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</si>
  <si>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</si>
  <si>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</si>
  <si>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</si>
  <si>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</si>
  <si>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</si>
  <si>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</si>
  <si>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</si>
  <si>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</si>
  <si>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</si>
  <si>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</si>
  <si>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</si>
  <si>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</si>
  <si>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</si>
  <si>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</si>
  <si>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</si>
  <si>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</si>
  <si>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</si>
  <si>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</si>
  <si>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</si>
  <si>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</si>
  <si>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</si>
  <si>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</si>
  <si>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</si>
  <si>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</si>
  <si>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</si>
  <si>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</si>
  <si>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</si>
  <si>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</si>
  <si>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</si>
  <si>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</si>
  <si>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</si>
  <si>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</si>
  <si>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</si>
  <si>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</si>
  <si>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</si>
  <si>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</si>
  <si>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</si>
  <si>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</si>
  <si>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</si>
  <si>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</si>
  <si>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</si>
  <si>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</si>
  <si>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</si>
  <si>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</si>
  <si>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</si>
  <si>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</si>
  <si>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</si>
  <si>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</si>
  <si>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</si>
  <si>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</si>
  <si>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</si>
  <si>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</si>
  <si>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</si>
  <si>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</si>
  <si>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</si>
  <si>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</si>
  <si>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</si>
  <si>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</si>
  <si>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</si>
  <si>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</si>
  <si>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</si>
  <si>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</si>
  <si>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</si>
  <si>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</si>
  <si>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</si>
  <si>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</si>
  <si>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</si>
  <si>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</si>
  <si>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</si>
  <si>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</si>
  <si>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</si>
  <si>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</si>
  <si>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</si>
  <si>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</si>
  <si>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</si>
  <si>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</si>
  <si>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</si>
  <si>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</si>
  <si>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</si>
  <si>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</si>
  <si>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</si>
  <si>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</si>
  <si>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</si>
  <si>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</si>
  <si>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</si>
  <si>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</si>
  <si>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</si>
  <si>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</si>
  <si>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</si>
  <si>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</si>
  <si>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</si>
  <si>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</si>
  <si>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</si>
  <si>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</si>
  <si>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</si>
  <si>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</si>
  <si>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</si>
  <si>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</si>
  <si>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</si>
  <si>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</si>
  <si>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</si>
  <si>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</si>
  <si>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</si>
  <si>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</si>
  <si>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</si>
  <si>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</si>
  <si>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</si>
  <si>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</si>
  <si>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</si>
  <si>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</si>
  <si>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</si>
  <si>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</si>
  <si>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</si>
  <si>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</si>
  <si>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</si>
  <si>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</si>
  <si>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</si>
  <si>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</si>
  <si>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</si>
  <si>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</si>
  <si>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</si>
  <si>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</si>
  <si>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</si>
  <si>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</si>
  <si>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</si>
  <si>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</si>
  <si>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</si>
  <si>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</si>
  <si>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</si>
  <si>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</si>
  <si>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</si>
  <si>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</si>
  <si>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</si>
  <si>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</si>
  <si>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</si>
  <si>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</si>
  <si>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</si>
  <si>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</si>
  <si>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</si>
  <si>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</si>
  <si>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</si>
  <si>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</si>
  <si>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</si>
  <si>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</si>
  <si>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</si>
  <si>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</si>
  <si>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</si>
  <si>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</si>
  <si>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</si>
  <si>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</si>
  <si>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</si>
  <si>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</si>
  <si>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</si>
  <si>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</si>
  <si>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</si>
  <si>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</si>
  <si>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</si>
  <si>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</si>
  <si>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</si>
  <si>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</si>
  <si>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</si>
  <si>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</si>
  <si>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</si>
  <si>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</si>
  <si>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</si>
  <si>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</si>
  <si>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</si>
  <si>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</si>
  <si>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</si>
  <si>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</si>
  <si>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</si>
  <si>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</si>
  <si>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</si>
  <si>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</si>
  <si>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</si>
  <si>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</si>
  <si>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</si>
  <si>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</si>
  <si>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</si>
  <si>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</si>
  <si>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</si>
  <si>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</si>
  <si>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</si>
  <si>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</si>
  <si>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</si>
  <si>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</si>
  <si>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</si>
  <si>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</si>
  <si>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</si>
  <si>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</si>
  <si>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</si>
  <si>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</si>
  <si>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</si>
  <si>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</si>
  <si>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</si>
  <si>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</si>
  <si>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</si>
  <si>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</si>
  <si>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</si>
  <si>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</si>
  <si>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</si>
  <si>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</si>
  <si>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</si>
  <si>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</si>
  <si>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</si>
  <si>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</si>
  <si>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</si>
  <si>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</si>
  <si>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</si>
  <si>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</si>
  <si>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</si>
  <si>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</si>
  <si>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</si>
  <si>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</si>
  <si>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</si>
  <si>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</si>
  <si>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</si>
  <si>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</si>
  <si>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</si>
  <si>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</si>
  <si>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</si>
  <si>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</si>
  <si>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</si>
  <si>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</si>
  <si>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</si>
  <si>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</si>
  <si>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</si>
  <si>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</si>
  <si>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</si>
  <si>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</si>
  <si>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</si>
  <si>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</si>
  <si>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</si>
  <si>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</si>
  <si>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</si>
  <si>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</si>
  <si>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</si>
  <si>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</si>
  <si>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</si>
  <si>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</si>
  <si>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</si>
  <si>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</si>
  <si>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</si>
  <si>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</si>
  <si>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</si>
  <si>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</si>
  <si>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</si>
  <si>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</si>
  <si>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</si>
  <si>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</si>
  <si>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</si>
  <si>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</si>
  <si>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</si>
  <si>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</si>
  <si>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</si>
  <si>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</si>
  <si>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</si>
  <si>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</si>
  <si>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</si>
  <si>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</si>
  <si>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</si>
  <si>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</si>
  <si>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</si>
  <si>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</si>
  <si>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</si>
  <si>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</si>
  <si>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</si>
  <si>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</si>
  <si>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</si>
  <si>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</si>
  <si>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</si>
  <si>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</si>
  <si>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</si>
  <si>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</si>
  <si>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</si>
  <si>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</si>
  <si>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</si>
  <si>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</si>
  <si>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</si>
  <si>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</si>
  <si>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</si>
  <si>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</si>
  <si>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</si>
  <si>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</si>
  <si>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</si>
  <si>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</si>
  <si>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</si>
  <si>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</si>
  <si>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</si>
  <si>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</si>
  <si>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</si>
  <si>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</si>
  <si>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</si>
  <si>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</si>
  <si>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</si>
  <si>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</si>
  <si>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</si>
  <si>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</si>
  <si>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</si>
  <si>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</si>
  <si>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</si>
  <si>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</si>
  <si>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</si>
  <si>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</si>
  <si>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</si>
  <si>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</si>
  <si>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</si>
  <si>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</si>
  <si>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</si>
  <si>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</si>
  <si>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</si>
  <si>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</si>
  <si>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</si>
  <si>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</si>
  <si>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</si>
  <si>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</si>
  <si>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</si>
  <si>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</si>
  <si>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</si>
  <si>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</si>
  <si>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</si>
  <si>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</si>
  <si>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</si>
  <si>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</si>
  <si>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</si>
  <si>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</si>
  <si>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</si>
  <si>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</si>
  <si>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</si>
  <si>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</si>
  <si>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</si>
  <si>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</si>
  <si>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</si>
  <si>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</si>
  <si>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</si>
  <si>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</si>
  <si>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</si>
  <si>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</si>
  <si>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</si>
  <si>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</si>
  <si>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</si>
  <si>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</si>
  <si>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</si>
  <si>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</si>
  <si>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</si>
  <si>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</si>
  <si>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</si>
  <si>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</si>
  <si>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</si>
  <si>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</si>
  <si>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</si>
  <si>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</si>
  <si>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</si>
  <si>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</si>
  <si>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</si>
  <si>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</si>
  <si>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</si>
  <si>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</si>
  <si>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</si>
  <si>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</si>
  <si>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</si>
  <si>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</si>
  <si>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</si>
  <si>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</si>
  <si>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</si>
  <si>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</si>
  <si>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</si>
  <si>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</si>
  <si>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</si>
  <si>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</si>
  <si>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</si>
  <si>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</si>
  <si>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</si>
  <si>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</si>
  <si>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</si>
  <si>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</si>
  <si>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</si>
  <si>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</si>
  <si>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</si>
  <si>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</si>
  <si>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</si>
  <si>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</si>
  <si>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</si>
  <si>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</si>
  <si>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</si>
  <si>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</si>
  <si>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</si>
  <si>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</si>
  <si>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</si>
  <si>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</si>
  <si>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</si>
  <si>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</si>
  <si>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</si>
  <si>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</si>
  <si>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</si>
  <si>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</si>
  <si>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</si>
  <si>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</si>
  <si>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</si>
  <si>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</si>
  <si>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</si>
  <si>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</si>
  <si>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</si>
  <si>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</si>
  <si>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</si>
  <si>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</si>
  <si>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</si>
  <si>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</si>
  <si>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</si>
  <si>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</si>
  <si>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</si>
  <si>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</si>
  <si>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</si>
  <si>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</si>
  <si>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</si>
  <si>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</si>
  <si>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</si>
  <si>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</si>
  <si>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</si>
  <si>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</si>
  <si>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</si>
  <si>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</si>
  <si>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</si>
  <si>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</si>
  <si>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</si>
  <si>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</si>
  <si>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</si>
  <si>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</si>
  <si>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</si>
  <si>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</si>
  <si>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</si>
  <si>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</si>
  <si>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</si>
  <si>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</si>
  <si>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</si>
  <si>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</si>
  <si>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</si>
  <si>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</si>
  <si>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</si>
  <si>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</si>
  <si>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</si>
  <si>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</si>
  <si>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</si>
  <si>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</si>
  <si>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</si>
  <si>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</si>
  <si>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</si>
  <si>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</si>
  <si>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</si>
  <si>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</si>
  <si>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</si>
  <si>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</si>
  <si>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</si>
  <si>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</si>
  <si>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</si>
  <si>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</si>
  <si>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</si>
  <si>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</si>
  <si>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</si>
  <si>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</si>
  <si>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</si>
  <si>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</si>
  <si>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</si>
  <si>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</si>
  <si>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</si>
  <si>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</si>
  <si>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</si>
  <si>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</si>
  <si>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</si>
  <si>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</si>
  <si>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</si>
  <si>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</si>
  <si>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</si>
  <si>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</si>
  <si>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</si>
  <si>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</si>
  <si>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</si>
  <si>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</si>
  <si>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</si>
  <si>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</si>
  <si>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</si>
  <si>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</si>
  <si>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</si>
  <si>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</si>
  <si>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</si>
  <si>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</si>
  <si>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</si>
  <si>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</si>
  <si>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</si>
  <si>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</si>
  <si>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</si>
  <si>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</si>
  <si>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</si>
  <si>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</si>
  <si>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</si>
  <si>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</si>
  <si>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</si>
  <si>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</si>
  <si>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</si>
  <si>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</si>
  <si>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</si>
  <si>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</si>
  <si>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</si>
  <si>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</si>
  <si>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</si>
  <si>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</si>
  <si>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</si>
  <si>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</si>
  <si>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</si>
  <si>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</si>
  <si>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</si>
  <si>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</si>
  <si>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</si>
  <si>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</si>
  <si>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</si>
  <si>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</si>
  <si>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</si>
  <si>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</si>
  <si>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</si>
  <si>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</si>
  <si>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</si>
  <si>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</si>
  <si>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</si>
  <si>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</si>
  <si>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</si>
  <si>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</si>
  <si>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</si>
  <si>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</si>
  <si>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</si>
  <si>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</si>
  <si>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</si>
  <si>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</si>
  <si>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</si>
  <si>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</si>
  <si>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</si>
  <si>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</si>
  <si>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</si>
  <si>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</si>
  <si>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</si>
  <si>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</si>
  <si>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</si>
  <si>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</si>
  <si>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</si>
  <si>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</si>
  <si>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</si>
  <si>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</si>
  <si>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</si>
  <si>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</si>
  <si>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</si>
  <si>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</si>
  <si>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</si>
  <si>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</si>
  <si>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</si>
  <si>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</si>
  <si>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</si>
  <si>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</si>
  <si>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</si>
  <si>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</si>
  <si>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</si>
  <si>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</si>
  <si>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</si>
  <si>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</si>
  <si>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</si>
  <si>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</si>
  <si>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</si>
  <si>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</si>
  <si>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</si>
  <si>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</si>
  <si>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</si>
  <si>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</si>
  <si>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</si>
  <si>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</si>
  <si>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</si>
  <si>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</si>
  <si>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</si>
  <si>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</si>
  <si>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</si>
  <si>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</si>
  <si>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</si>
  <si>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</si>
  <si>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</si>
  <si>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</si>
  <si>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</si>
  <si>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</si>
  <si>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</si>
  <si>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</si>
  <si>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</si>
  <si>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</si>
  <si>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</si>
  <si>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</si>
  <si>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</si>
  <si>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</si>
  <si>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</si>
  <si>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</si>
  <si>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</si>
  <si>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</si>
  <si>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</si>
  <si>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</si>
  <si>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</si>
  <si>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</si>
  <si>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</si>
  <si>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</si>
  <si>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</si>
  <si>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</si>
  <si>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</si>
  <si>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</si>
  <si>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</si>
  <si>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</si>
  <si>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</si>
  <si>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</si>
  <si>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</si>
  <si>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</si>
  <si>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</si>
  <si>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</si>
  <si>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</si>
  <si>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</si>
  <si>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</si>
  <si>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</si>
  <si>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</si>
  <si>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</si>
  <si>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</si>
  <si>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</si>
  <si>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</si>
  <si>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</si>
  <si>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</si>
  <si>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</si>
  <si>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</si>
  <si>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</si>
  <si>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</si>
  <si>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</si>
  <si>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</si>
  <si>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</si>
  <si>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</si>
  <si>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</si>
  <si>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</si>
  <si>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</si>
  <si>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</si>
  <si>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</si>
  <si>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</si>
  <si>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</si>
  <si>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</si>
  <si>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</si>
  <si>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</si>
  <si>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</si>
  <si>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</si>
  <si>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</si>
  <si>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</si>
  <si>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</si>
  <si>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</si>
  <si>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</si>
  <si>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</si>
  <si>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</si>
  <si>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</si>
  <si>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</si>
  <si>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</si>
  <si>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</si>
  <si>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</si>
  <si>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</si>
  <si>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</si>
  <si>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</si>
  <si>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</si>
  <si>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</si>
  <si>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</si>
  <si>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</si>
  <si>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</si>
  <si>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</si>
  <si>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</si>
  <si>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</si>
  <si>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</si>
  <si>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</si>
  <si>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</si>
  <si>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</si>
  <si>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</si>
  <si>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</si>
  <si>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</si>
  <si>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</si>
  <si>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</si>
  <si>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</si>
  <si>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</si>
  <si>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</si>
  <si>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</si>
  <si>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</si>
  <si>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</si>
  <si>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</si>
  <si>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</si>
  <si>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</si>
  <si>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</si>
  <si>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</si>
  <si>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</si>
  <si>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</si>
  <si>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</si>
  <si>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</si>
  <si>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</si>
  <si>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</si>
  <si>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</si>
  <si>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</si>
  <si>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</si>
  <si>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</si>
  <si>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</si>
  <si>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</si>
  <si>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</si>
  <si>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</si>
  <si>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</si>
  <si>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</si>
  <si>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</si>
  <si>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</si>
  <si>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</si>
  <si>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</si>
  <si>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</si>
  <si>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</si>
  <si>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</si>
  <si>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</si>
  <si>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</si>
  <si>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</si>
  <si>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</si>
  <si>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</si>
  <si>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</si>
  <si>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</si>
  <si>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</si>
  <si>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</si>
  <si>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</si>
  <si>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</si>
  <si>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</si>
  <si>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</si>
  <si>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</si>
  <si>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</si>
  <si>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</si>
  <si>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</si>
  <si>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</si>
  <si>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</si>
  <si>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</si>
  <si>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</si>
  <si>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</si>
  <si>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</si>
  <si>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</si>
  <si>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</si>
  <si>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</si>
  <si>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</si>
  <si>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</si>
  <si>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</si>
  <si>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</si>
  <si>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</si>
  <si>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</si>
  <si>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</si>
  <si>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</si>
  <si>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</si>
  <si>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</si>
  <si>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</si>
  <si>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</si>
  <si>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</si>
  <si>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</si>
  <si>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</si>
  <si>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</si>
  <si>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</si>
  <si>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</si>
  <si>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</si>
  <si>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</si>
  <si>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</si>
  <si>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</si>
  <si>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</si>
  <si>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</si>
  <si>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</si>
  <si>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</si>
  <si>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</si>
  <si>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</si>
  <si>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</si>
  <si>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</si>
  <si>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</si>
  <si>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</si>
  <si>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</si>
  <si>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</si>
  <si>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</si>
  <si>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</si>
  <si>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</si>
  <si>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</si>
  <si>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</si>
  <si>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</si>
  <si>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</si>
  <si>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</si>
  <si>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</si>
  <si>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</si>
  <si>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</si>
  <si>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</si>
  <si>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</si>
  <si>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</si>
  <si>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</si>
  <si>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</si>
  <si>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</si>
  <si>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</si>
  <si>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</si>
  <si>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</si>
  <si>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</si>
  <si>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</si>
  <si>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</si>
  <si>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</si>
  <si>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</si>
  <si>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</si>
  <si>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</si>
  <si>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</si>
  <si>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</si>
  <si>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</si>
  <si>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</si>
  <si>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</si>
  <si>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</si>
  <si>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</si>
  <si>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</si>
  <si>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</si>
  <si>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</si>
  <si>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</si>
  <si>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</si>
  <si>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</si>
  <si>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</si>
  <si>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</si>
  <si>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</si>
  <si>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</si>
  <si>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</si>
  <si>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</si>
  <si>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</si>
  <si>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</si>
  <si>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</si>
  <si>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</si>
  <si>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</si>
  <si>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</si>
  <si>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</si>
  <si>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</si>
  <si>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</si>
  <si>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</si>
  <si>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</si>
  <si>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</si>
  <si>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</si>
  <si>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</si>
  <si>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</si>
  <si>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</si>
  <si>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</si>
  <si>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</si>
  <si>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</si>
  <si>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</si>
  <si>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</si>
  <si>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</si>
  <si>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</si>
  <si>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</si>
  <si>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</si>
  <si>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</si>
  <si>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</si>
  <si>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</si>
  <si>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</si>
  <si>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</si>
  <si>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</si>
  <si>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</si>
  <si>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</si>
  <si>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</si>
  <si>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</si>
  <si>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</si>
  <si>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</si>
  <si>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</si>
  <si>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</si>
  <si>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</si>
  <si>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</si>
  <si>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</si>
  <si>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</si>
  <si>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</si>
  <si>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</si>
  <si>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</si>
  <si>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</si>
  <si>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</si>
  <si>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</si>
  <si>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</si>
  <si>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</si>
  <si>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</si>
  <si>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</si>
  <si>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</si>
  <si>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</si>
  <si>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</si>
  <si>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</si>
  <si>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</si>
  <si>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</si>
  <si>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</si>
  <si>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</si>
  <si>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</si>
  <si>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</si>
  <si>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</si>
  <si>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</si>
  <si>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</si>
  <si>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</si>
  <si>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</si>
  <si>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</si>
  <si>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</si>
  <si>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</si>
  <si>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</si>
  <si>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</si>
  <si>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</si>
  <si>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</si>
  <si>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</si>
  <si>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</si>
  <si>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</si>
  <si>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</si>
  <si>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</si>
  <si>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</si>
  <si>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</si>
  <si>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</si>
  <si>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</si>
  <si>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</si>
  <si>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</si>
  <si>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</si>
  <si>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</si>
  <si>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</si>
  <si>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</si>
  <si>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</si>
  <si>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</si>
  <si>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</si>
  <si>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</si>
  <si>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</si>
  <si>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</si>
  <si>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</si>
  <si>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</si>
  <si>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</si>
  <si>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</si>
  <si>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</si>
  <si>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</si>
  <si>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</si>
  <si>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</si>
  <si>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</si>
  <si>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</si>
  <si>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</si>
  <si>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</si>
  <si>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</si>
  <si>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</si>
  <si>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</si>
  <si>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</si>
  <si>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</si>
  <si>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</si>
  <si>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</si>
  <si>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</si>
  <si>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</si>
  <si>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</si>
  <si>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</si>
  <si>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</si>
  <si>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</si>
  <si>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</si>
  <si>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</si>
  <si>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</si>
  <si>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</si>
  <si>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</si>
  <si>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</si>
  <si>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</si>
  <si>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</si>
  <si>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</si>
  <si>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</si>
  <si>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</si>
  <si>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</si>
  <si>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</si>
  <si>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</si>
  <si>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</si>
  <si>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</si>
  <si>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</si>
  <si>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</si>
  <si>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</si>
  <si>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</si>
  <si>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</si>
  <si>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</si>
  <si>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</si>
  <si>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</si>
  <si>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</si>
  <si>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</si>
  <si>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</si>
  <si>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</si>
  <si>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</si>
  <si>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</si>
  <si>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</si>
  <si>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</si>
  <si>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</si>
  <si>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</si>
  <si>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</si>
  <si>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</si>
  <si>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</si>
  <si>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</si>
  <si>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</si>
  <si>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</si>
  <si>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</si>
  <si>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</si>
  <si>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</si>
  <si>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</si>
  <si>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</si>
  <si>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</si>
  <si>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</si>
  <si>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</si>
  <si>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</si>
  <si>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</si>
  <si>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</si>
  <si>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</si>
  <si>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</si>
  <si>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</si>
  <si>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</si>
  <si>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</si>
  <si>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</si>
  <si>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</si>
  <si>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</si>
  <si>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</si>
  <si>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</si>
  <si>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</si>
  <si>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</si>
  <si>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</si>
  <si>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</si>
  <si>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</si>
  <si>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</si>
  <si>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</si>
  <si>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</si>
  <si>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</si>
  <si>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</si>
  <si>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</si>
  <si>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</si>
  <si>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</si>
  <si>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</si>
  <si>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</si>
  <si>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</si>
  <si>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</si>
  <si>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</si>
  <si>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</si>
  <si>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</si>
  <si>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</si>
  <si>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</si>
  <si>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</si>
  <si>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</si>
  <si>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</si>
  <si>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</si>
  <si>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</si>
  <si>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</si>
  <si>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</si>
  <si>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</si>
  <si>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</si>
  <si>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</si>
  <si>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</si>
  <si>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</si>
  <si>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</si>
  <si>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</si>
  <si>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</si>
  <si>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</si>
  <si>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</si>
  <si>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</si>
  <si>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</si>
  <si>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</si>
  <si>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</si>
  <si>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</si>
  <si>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</si>
  <si>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</si>
  <si>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</si>
  <si>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</si>
  <si>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</si>
  <si>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</si>
  <si>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</si>
  <si>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</si>
  <si>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</si>
  <si>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</si>
  <si>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</si>
  <si>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</si>
  <si>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</si>
  <si>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</si>
  <si>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</si>
  <si>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</si>
  <si>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</si>
  <si>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</si>
  <si>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</si>
  <si>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</si>
  <si>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</si>
  <si>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</si>
  <si>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</si>
  <si>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</si>
  <si>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</si>
  <si>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</si>
  <si>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</si>
  <si>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</si>
  <si>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</si>
  <si>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</si>
  <si>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</si>
  <si>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</si>
  <si>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</si>
  <si>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</si>
  <si>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</si>
  <si>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</si>
  <si>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</si>
  <si>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</si>
  <si>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</si>
  <si>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</si>
  <si>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</si>
  <si>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</si>
  <si>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</si>
  <si>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</si>
  <si>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</si>
  <si>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</si>
  <si>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</si>
  <si>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</si>
  <si>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</si>
  <si>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</si>
  <si>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</si>
  <si>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</si>
  <si>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</si>
  <si>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</si>
  <si>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</si>
  <si>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</si>
  <si>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</si>
  <si>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</si>
  <si>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</si>
  <si>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</si>
  <si>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</si>
  <si>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</si>
  <si>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</si>
  <si>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</si>
  <si>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</si>
  <si>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</si>
  <si>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</si>
  <si>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</si>
  <si>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</si>
  <si>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</si>
  <si>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</si>
  <si>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</si>
  <si>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</si>
  <si>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</si>
  <si>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</si>
  <si>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</si>
  <si>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</si>
  <si>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</si>
  <si>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</si>
  <si>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</si>
  <si>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</si>
  <si>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</si>
  <si>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</si>
  <si>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</si>
  <si>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</si>
  <si>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</si>
  <si>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</si>
  <si>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</si>
  <si>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</si>
  <si>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</si>
  <si>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</si>
  <si>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</si>
  <si>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</si>
  <si>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</si>
  <si>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</si>
  <si>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</si>
  <si>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</si>
  <si>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</si>
  <si>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</si>
  <si>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</si>
  <si>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</si>
  <si>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</si>
  <si>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</si>
  <si>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</si>
  <si>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</si>
  <si>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</si>
  <si>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</si>
  <si>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</si>
  <si>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</si>
  <si>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</si>
  <si>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</si>
  <si>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</si>
  <si>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</si>
  <si>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</si>
  <si>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</si>
  <si>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</si>
  <si>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</si>
  <si>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</si>
  <si>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</si>
  <si>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</si>
  <si>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</si>
  <si>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</si>
  <si>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</si>
  <si>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</si>
  <si>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</si>
  <si>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</si>
  <si>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</si>
  <si>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</si>
  <si>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</si>
  <si>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</si>
  <si>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</si>
  <si>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</si>
  <si>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</si>
  <si>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</si>
  <si>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</si>
  <si>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</si>
  <si>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</si>
  <si>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</si>
  <si>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</si>
  <si>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</si>
  <si>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</si>
  <si>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</si>
  <si>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</si>
  <si>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</si>
  <si>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</si>
  <si>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</si>
  <si>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</si>
  <si>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</si>
  <si>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</si>
  <si>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</si>
  <si>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</si>
  <si>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</si>
  <si>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</si>
  <si>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</si>
  <si>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</si>
  <si>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</si>
  <si>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</si>
  <si>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</si>
  <si>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</si>
  <si>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</si>
  <si>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</si>
  <si>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</si>
  <si>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</si>
  <si>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</si>
  <si>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</si>
  <si>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</si>
  <si>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</si>
  <si>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</si>
  <si>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</si>
  <si>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</si>
  <si>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</si>
  <si>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</si>
  <si>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</si>
  <si>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</si>
  <si>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</si>
  <si>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</si>
  <si>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</si>
  <si>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</si>
  <si>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</si>
  <si>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</si>
  <si>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</si>
  <si>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</si>
  <si>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</si>
  <si>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</si>
  <si>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</si>
  <si>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</si>
  <si>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</si>
  <si>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</si>
  <si>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</si>
  <si>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</si>
  <si>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</si>
  <si>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</si>
  <si>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</si>
  <si>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</si>
  <si>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</si>
  <si>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</si>
  <si>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</si>
  <si>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</si>
  <si>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</si>
  <si>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</si>
  <si>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</si>
  <si>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</si>
  <si>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</si>
  <si>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</si>
  <si>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</si>
  <si>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</si>
  <si>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</si>
  <si>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</si>
  <si>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</si>
  <si>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</si>
  <si>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</si>
  <si>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</si>
  <si>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</si>
  <si>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</si>
  <si>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</si>
  <si>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</si>
  <si>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</si>
  <si>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</si>
  <si>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</si>
  <si>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</si>
  <si>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</si>
  <si>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</si>
  <si>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</si>
  <si>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</si>
  <si>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</si>
  <si>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</si>
  <si>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</si>
  <si>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</si>
  <si>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</si>
  <si>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</si>
  <si>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</si>
  <si>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</si>
  <si>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</si>
  <si>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</si>
  <si>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</si>
  <si>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</si>
  <si>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</si>
  <si>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</si>
  <si>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</si>
  <si>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</si>
  <si>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</si>
  <si>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</si>
  <si>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</si>
  <si>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</si>
  <si>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</si>
  <si>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</si>
  <si>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</si>
  <si>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</si>
  <si>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</si>
  <si>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</si>
  <si>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</si>
  <si>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</si>
  <si>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</si>
  <si>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</si>
  <si>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</si>
  <si>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</si>
  <si>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</si>
  <si>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</si>
  <si>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</si>
  <si>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</si>
  <si>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</si>
  <si>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</si>
  <si>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</si>
  <si>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</si>
  <si>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</si>
  <si>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</si>
  <si>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</si>
  <si>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</si>
  <si>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</si>
  <si>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</si>
  <si>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</si>
  <si>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</si>
  <si>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</si>
  <si>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</si>
  <si>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</si>
  <si>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</si>
  <si>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</si>
  <si>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</si>
  <si>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</si>
  <si>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</si>
  <si>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</si>
  <si>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</si>
  <si>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</si>
  <si>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</si>
  <si>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</si>
  <si>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</si>
  <si>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</si>
  <si>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</si>
  <si>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</si>
  <si>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</si>
  <si>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</si>
  <si>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</si>
  <si>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</si>
  <si>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</si>
  <si>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</si>
  <si>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</si>
  <si>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</si>
  <si>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</si>
  <si>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</si>
  <si>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</si>
  <si>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</si>
  <si>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</si>
  <si>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</si>
  <si>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</si>
  <si>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</si>
  <si>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</si>
  <si>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</si>
  <si>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</si>
  <si>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</si>
  <si>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</si>
  <si>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</si>
  <si>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</si>
  <si>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</si>
  <si>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</si>
  <si>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</si>
  <si>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</si>
  <si>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</si>
  <si>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</si>
  <si>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</si>
  <si>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</si>
  <si>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</si>
  <si>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</si>
  <si>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</si>
  <si>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</si>
  <si>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</si>
  <si>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</si>
  <si>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</si>
  <si>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</si>
  <si>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</si>
  <si>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</si>
  <si>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</si>
  <si>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</si>
  <si>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</si>
  <si>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</si>
  <si>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</si>
  <si>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</si>
  <si>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</si>
  <si>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</si>
  <si>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</si>
  <si>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</si>
  <si>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</si>
  <si>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</si>
  <si>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</si>
  <si>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</si>
  <si>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</si>
  <si>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</si>
  <si>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</si>
  <si>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</si>
  <si>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</si>
  <si>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</si>
  <si>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</si>
  <si>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</si>
  <si>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</si>
  <si>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</si>
  <si>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</si>
  <si>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</si>
  <si>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</si>
  <si>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</si>
  <si>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</si>
  <si>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</si>
  <si>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</si>
  <si>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</si>
  <si>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</si>
  <si>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</si>
  <si>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</si>
  <si>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</si>
  <si>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</si>
  <si>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</si>
  <si>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</si>
  <si>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</si>
  <si>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</si>
  <si>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</si>
  <si>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</si>
  <si>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</si>
  <si>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</si>
  <si>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</si>
  <si>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</si>
  <si>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</si>
  <si>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</si>
  <si>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</si>
  <si>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</si>
  <si>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</si>
  <si>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</si>
  <si>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</si>
  <si>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</si>
  <si>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</si>
  <si>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</si>
  <si>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</si>
  <si>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</si>
  <si>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</si>
  <si>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</si>
  <si>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</si>
  <si>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</si>
  <si>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</si>
  <si>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</si>
  <si>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</si>
  <si>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</si>
  <si>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</si>
  <si>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</si>
  <si>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</si>
  <si>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</si>
  <si>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</si>
  <si>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</si>
  <si>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</si>
  <si>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</si>
  <si>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</si>
  <si>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</si>
  <si>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</si>
  <si>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</si>
  <si>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</si>
  <si>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</si>
  <si>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</si>
  <si>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</si>
  <si>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</si>
  <si>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</si>
  <si>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</si>
  <si>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</si>
  <si>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</si>
  <si>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</si>
  <si>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</si>
  <si>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</si>
  <si>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</si>
  <si>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</si>
  <si>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</si>
  <si>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</si>
  <si>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</si>
  <si>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</si>
  <si>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</si>
  <si>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</si>
  <si>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</si>
  <si>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</si>
  <si>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</si>
  <si>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</si>
  <si>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</si>
  <si>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</si>
  <si>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</si>
  <si>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</si>
  <si>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</si>
  <si>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</si>
  <si>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</si>
  <si>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</si>
  <si>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</si>
  <si>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</si>
  <si>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</si>
  <si>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</si>
  <si>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</si>
  <si>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</si>
  <si>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</si>
  <si>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</si>
  <si>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</si>
  <si>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</si>
  <si>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</si>
  <si>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</si>
  <si>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</si>
  <si>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</si>
  <si>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</si>
  <si>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</si>
  <si>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</si>
  <si>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</si>
  <si>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</si>
  <si>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</si>
  <si>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</si>
  <si>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</si>
  <si>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</si>
  <si>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</si>
  <si>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</si>
  <si>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</si>
  <si>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</si>
  <si>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</si>
  <si>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</si>
  <si>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</si>
  <si>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</si>
  <si>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</si>
  <si>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</si>
  <si>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</si>
  <si>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</si>
  <si>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</si>
  <si>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</si>
  <si>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</si>
  <si>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</si>
  <si>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</si>
  <si>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</si>
  <si>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</si>
  <si>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</si>
  <si>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</si>
  <si>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</si>
  <si>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</si>
  <si>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</si>
  <si>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</si>
  <si>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</si>
  <si>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</si>
  <si>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</si>
  <si>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</si>
  <si>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</si>
  <si>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</si>
  <si>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</si>
  <si>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</si>
  <si>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</si>
  <si>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</si>
  <si>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</si>
  <si>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</si>
  <si>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</si>
  <si>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</si>
  <si>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</si>
  <si>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</si>
  <si>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</si>
  <si>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</si>
  <si>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</si>
  <si>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</si>
  <si>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</si>
  <si>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</si>
  <si>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</si>
  <si>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</si>
  <si>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</si>
  <si>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</si>
  <si>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</si>
  <si>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</si>
  <si>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</si>
  <si>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</si>
  <si>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</si>
  <si>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</si>
  <si>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</si>
  <si>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</si>
  <si>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</si>
  <si>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</si>
  <si>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</si>
  <si>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</si>
  <si>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</si>
  <si>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</si>
  <si>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</si>
  <si>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</si>
  <si>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</si>
  <si>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</si>
  <si>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</si>
  <si>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</si>
  <si>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</si>
  <si>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</si>
  <si>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</si>
  <si>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</si>
  <si>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</si>
  <si>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</si>
  <si>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</si>
  <si>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</si>
  <si>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</si>
  <si>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</si>
  <si>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</si>
  <si>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</si>
  <si>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</si>
  <si>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</si>
  <si>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</si>
  <si>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</si>
  <si>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</si>
  <si>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</si>
  <si>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</si>
  <si>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</si>
  <si>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</si>
  <si>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</si>
  <si>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</si>
  <si>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</si>
  <si>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</si>
  <si>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</si>
  <si>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</si>
  <si>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</si>
  <si>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</si>
  <si>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</si>
  <si>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</si>
  <si>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</si>
  <si>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</si>
  <si>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</si>
  <si>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</si>
  <si>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</si>
  <si>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</si>
  <si>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</si>
  <si>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</si>
  <si>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</si>
  <si>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</si>
  <si>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</si>
  <si>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</si>
  <si>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</si>
  <si>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</si>
  <si>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</si>
  <si>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</si>
  <si>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</si>
  <si>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</si>
  <si>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</si>
  <si>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</si>
  <si>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</si>
  <si>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</si>
  <si>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</si>
  <si>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</si>
  <si>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</si>
  <si>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</si>
  <si>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</si>
  <si>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</si>
  <si>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</si>
  <si>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</si>
  <si>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</si>
  <si>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</si>
  <si>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</si>
  <si>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</si>
  <si>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</si>
  <si>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</si>
  <si>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</si>
  <si>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</si>
  <si>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</si>
  <si>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</si>
  <si>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</si>
  <si>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</si>
  <si>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</si>
  <si>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</si>
  <si>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</si>
  <si>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</si>
  <si>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</si>
  <si>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</si>
  <si>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</si>
  <si>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</si>
  <si>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</si>
  <si>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</si>
  <si>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</si>
  <si>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</si>
  <si>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</si>
  <si>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</si>
  <si>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</si>
  <si>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</si>
  <si>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</si>
  <si>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</si>
  <si>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</si>
  <si>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</si>
  <si>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</si>
  <si>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</si>
  <si>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</si>
  <si>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</si>
  <si>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</si>
  <si>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</si>
  <si>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</si>
  <si>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</si>
  <si>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</si>
  <si>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</si>
  <si>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</si>
  <si>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</si>
  <si>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</si>
  <si>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</si>
  <si>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</si>
  <si>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</si>
  <si>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</si>
  <si>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</si>
  <si>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</si>
  <si>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</si>
  <si>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</si>
  <si>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</si>
  <si>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</si>
  <si>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</si>
  <si>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</si>
  <si>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</si>
  <si>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</si>
  <si>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</si>
  <si>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</si>
  <si>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</si>
  <si>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</si>
  <si>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</si>
  <si>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</si>
  <si>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</si>
  <si>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</si>
  <si>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</si>
  <si>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</si>
  <si>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</si>
  <si>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</si>
  <si>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</si>
  <si>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</si>
  <si>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</si>
  <si>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</si>
  <si>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</si>
  <si>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</si>
  <si>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</si>
  <si>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</si>
  <si>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</si>
  <si>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</si>
  <si>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</si>
  <si>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</si>
  <si>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</si>
  <si>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</si>
  <si>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</si>
  <si>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</si>
  <si>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</si>
  <si>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</si>
  <si>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</si>
  <si>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</si>
  <si>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</si>
  <si>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</si>
  <si>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</si>
  <si>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</si>
  <si>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</si>
  <si>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</si>
  <si>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</si>
  <si>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</si>
  <si>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</si>
  <si>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</si>
  <si>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</si>
  <si>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</si>
  <si>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</si>
  <si>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</si>
  <si>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</si>
  <si>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</si>
  <si>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</si>
  <si>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</si>
  <si>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</si>
  <si>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</si>
  <si>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</si>
  <si>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</si>
  <si>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</si>
  <si>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</si>
  <si>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</si>
  <si>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</si>
  <si>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</si>
  <si>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</si>
  <si>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</si>
  <si>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</si>
  <si>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</si>
  <si>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</si>
  <si>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</si>
  <si>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</si>
  <si>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</si>
  <si>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</si>
  <si>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</si>
  <si>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</si>
  <si>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</si>
  <si>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</si>
  <si>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</si>
  <si>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</si>
  <si>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</si>
  <si>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</si>
  <si>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</si>
  <si>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</si>
  <si>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</si>
  <si>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</si>
  <si>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</si>
  <si>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</si>
  <si>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</si>
  <si>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</si>
  <si>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</si>
  <si>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</si>
  <si>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</si>
  <si>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</si>
  <si>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</si>
  <si>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</si>
  <si>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</si>
  <si>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</si>
  <si>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</si>
  <si>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</si>
  <si>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</si>
  <si>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</si>
  <si>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</si>
  <si>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</si>
  <si>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</si>
  <si>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</si>
  <si>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</si>
  <si>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</si>
  <si>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</si>
  <si>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</si>
  <si>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</si>
  <si>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</si>
  <si>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</si>
  <si>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</si>
  <si>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</si>
  <si>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</si>
  <si>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</si>
  <si>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</si>
  <si>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</si>
  <si>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</si>
  <si>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</si>
  <si>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</si>
  <si>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</si>
  <si>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</si>
  <si>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</si>
  <si>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</si>
  <si>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</si>
  <si>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</si>
  <si>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</si>
  <si>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</si>
  <si>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</si>
  <si>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</si>
  <si>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</si>
  <si>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</si>
  <si>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</si>
  <si>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</si>
  <si>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</si>
  <si>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</si>
  <si>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</si>
  <si>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</si>
  <si>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</si>
  <si>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</si>
  <si>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</si>
  <si>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</si>
  <si>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</si>
  <si>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</si>
  <si>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</si>
  <si>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</si>
  <si>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</si>
  <si>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</si>
  <si>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</si>
  <si>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</si>
  <si>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</si>
  <si>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</si>
  <si>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</si>
  <si>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</si>
  <si>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</si>
  <si>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</si>
  <si>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</si>
  <si>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</si>
  <si>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</si>
  <si>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</si>
  <si>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</si>
  <si>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</si>
  <si>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</si>
  <si>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</si>
  <si>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</si>
  <si>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</si>
  <si>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</si>
  <si>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</si>
  <si>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</si>
  <si>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</si>
  <si>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</si>
  <si>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</si>
  <si>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</si>
  <si>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</si>
  <si>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</si>
  <si>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</si>
  <si>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</si>
  <si>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</si>
  <si>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</si>
  <si>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</si>
  <si>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</si>
  <si>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</si>
  <si>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</si>
  <si>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</si>
  <si>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</si>
  <si>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</si>
  <si>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</si>
  <si>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</si>
  <si>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</si>
  <si>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</si>
  <si>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</si>
  <si>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</si>
  <si>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</si>
  <si>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</si>
  <si>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</si>
  <si>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</si>
  <si>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</si>
  <si>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</si>
  <si>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</si>
  <si>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</si>
  <si>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</si>
  <si>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</si>
  <si>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</si>
  <si>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</si>
  <si>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</si>
  <si>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</si>
  <si>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</si>
  <si>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</si>
  <si>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</si>
  <si>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</si>
  <si>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</si>
  <si>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</si>
  <si>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</si>
  <si>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</si>
  <si>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</si>
  <si>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</si>
  <si>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</si>
  <si>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</si>
  <si>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</si>
  <si>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</si>
  <si>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</si>
  <si>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</si>
  <si>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</si>
  <si>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</si>
  <si>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</si>
  <si>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</si>
  <si>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</si>
  <si>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</si>
  <si>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</si>
  <si>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</si>
  <si>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</si>
  <si>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</si>
  <si>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</si>
  <si>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</si>
  <si>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</si>
  <si>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</si>
  <si>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</si>
  <si>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</si>
  <si>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</si>
  <si>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</si>
  <si>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</si>
  <si>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</si>
  <si>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</si>
  <si>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</si>
  <si>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</si>
  <si>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</si>
  <si>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</si>
  <si>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</si>
  <si>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</si>
  <si>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</si>
  <si>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</si>
  <si>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</si>
  <si>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</si>
  <si>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</si>
  <si>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</si>
  <si>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</si>
  <si>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</si>
  <si>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</si>
  <si>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</si>
  <si>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</si>
  <si>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</si>
  <si>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</si>
  <si>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</si>
  <si>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</si>
  <si>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</si>
  <si>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</si>
  <si>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</si>
  <si>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</si>
  <si>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</si>
  <si>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</si>
  <si>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</si>
  <si>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</si>
  <si>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</si>
  <si>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</si>
  <si>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</si>
  <si>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</si>
  <si>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</si>
  <si>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</si>
  <si>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</si>
  <si>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</si>
  <si>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</si>
  <si>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</si>
  <si>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</si>
  <si>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</si>
  <si>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</si>
  <si>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</si>
  <si>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</si>
  <si>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</si>
  <si>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</si>
  <si>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</si>
  <si>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</si>
  <si>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</si>
  <si>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</si>
  <si>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</si>
  <si>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</si>
  <si>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</si>
  <si>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</si>
  <si>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</si>
  <si>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</si>
  <si>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</si>
  <si>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</si>
  <si>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</si>
  <si>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</si>
  <si>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</si>
  <si>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</si>
  <si>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</si>
  <si>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</si>
  <si>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</si>
  <si>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</si>
  <si>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</si>
  <si>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</si>
  <si>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</si>
  <si>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</si>
  <si>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</si>
  <si>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</si>
  <si>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</si>
  <si>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</si>
  <si>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</si>
  <si>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</si>
  <si>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</si>
  <si>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</si>
  <si>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</si>
  <si>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</si>
  <si>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</si>
  <si>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</si>
  <si>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</si>
  <si>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</si>
  <si>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</si>
  <si>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</si>
  <si>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</si>
  <si>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</si>
  <si>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</si>
  <si>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</si>
  <si>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</si>
  <si>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</si>
  <si>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</si>
  <si>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</si>
  <si>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</si>
  <si>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</si>
  <si>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</si>
  <si>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</si>
  <si>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</si>
  <si>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</si>
  <si>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</si>
  <si>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</si>
  <si>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</si>
  <si>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</si>
  <si>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</si>
  <si>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</si>
  <si>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</si>
  <si>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</si>
  <si>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</si>
  <si>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</si>
  <si>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</si>
  <si>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</si>
  <si>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</si>
  <si>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</si>
  <si>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</si>
  <si>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</si>
  <si>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</si>
  <si>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</si>
  <si>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</si>
  <si>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</si>
  <si>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</si>
  <si>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</si>
  <si>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</si>
  <si>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</si>
  <si>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</si>
  <si>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</si>
  <si>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</si>
  <si>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</si>
  <si>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</si>
  <si>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</si>
  <si>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</si>
  <si>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</si>
  <si>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</si>
  <si>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</si>
  <si>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</si>
  <si>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</si>
  <si>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</si>
  <si>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</si>
  <si>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</si>
  <si>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</si>
  <si>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</si>
  <si>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</si>
  <si>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</si>
  <si>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</si>
  <si>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</si>
  <si>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</si>
  <si>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</si>
  <si>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</si>
  <si>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</si>
  <si>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</si>
  <si>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</si>
  <si>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</si>
  <si>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</si>
  <si>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</si>
  <si>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</si>
  <si>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</si>
  <si>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</si>
  <si>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</si>
  <si>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</si>
  <si>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</si>
  <si>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</si>
  <si>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</si>
  <si>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</si>
  <si>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</si>
  <si>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</si>
  <si>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</si>
  <si>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</si>
  <si>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</si>
  <si>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</si>
  <si>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</si>
  <si>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</si>
  <si>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</si>
  <si>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</si>
  <si>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</si>
  <si>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</si>
  <si>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</si>
  <si>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</si>
  <si>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</si>
  <si>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</si>
  <si>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</si>
  <si>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</si>
  <si>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</si>
  <si>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</si>
  <si>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</si>
  <si>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</si>
  <si>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</si>
  <si>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</si>
  <si>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</si>
  <si>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</si>
  <si>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</si>
  <si>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</si>
  <si>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</si>
  <si>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</si>
  <si>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</si>
  <si>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</si>
  <si>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</si>
  <si>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</si>
  <si>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</si>
  <si>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</si>
  <si>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</si>
  <si>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</si>
  <si>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</si>
  <si>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</si>
  <si>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</si>
  <si>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</si>
  <si>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</si>
  <si>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</si>
  <si>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</si>
  <si>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</si>
  <si>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</si>
  <si>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</si>
  <si>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</si>
  <si>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</si>
  <si>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</si>
  <si>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</si>
  <si>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</si>
  <si>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</si>
  <si>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</si>
  <si>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</si>
  <si>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</si>
  <si>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</si>
  <si>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</si>
  <si>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</si>
  <si>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</si>
  <si>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</si>
  <si>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</si>
  <si>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</si>
  <si>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</si>
  <si>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</si>
  <si>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</si>
  <si>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</si>
  <si>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</si>
  <si>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</si>
  <si>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</si>
  <si>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</si>
  <si>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</si>
  <si>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</si>
  <si>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</si>
  <si>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</si>
  <si>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</si>
  <si>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</si>
  <si>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</si>
  <si>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</si>
  <si>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</si>
  <si>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</si>
  <si>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</si>
  <si>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</si>
  <si>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</si>
  <si>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</si>
  <si>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</si>
  <si>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</si>
  <si>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</si>
  <si>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</si>
  <si>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</si>
  <si>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</si>
  <si>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</si>
  <si>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</si>
  <si>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</si>
  <si>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</si>
  <si>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</si>
  <si>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</si>
  <si>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</si>
  <si>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</si>
  <si>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</si>
  <si>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</si>
  <si>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</si>
  <si>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</si>
  <si>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</si>
  <si>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</si>
  <si>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</si>
  <si>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</si>
  <si>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</si>
  <si>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</si>
  <si>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</si>
  <si>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</si>
  <si>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</si>
  <si>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</si>
  <si>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</si>
  <si>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</si>
  <si>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</si>
  <si>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</si>
  <si>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</si>
  <si>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</si>
  <si>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</si>
  <si>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</si>
  <si>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</si>
  <si>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</si>
  <si>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</si>
  <si>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</si>
  <si>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</si>
  <si>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</si>
  <si>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</si>
  <si>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</si>
  <si>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</si>
  <si>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</si>
  <si>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</si>
  <si>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</si>
  <si>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</si>
  <si>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</si>
  <si>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</si>
  <si>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</si>
  <si>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</si>
  <si>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</si>
  <si>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</si>
  <si>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</si>
  <si>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</si>
  <si>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</si>
  <si>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</si>
  <si>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</si>
  <si>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</si>
  <si>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</si>
  <si>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</si>
  <si>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</si>
  <si>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</si>
  <si>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</si>
  <si>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</si>
  <si>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</si>
  <si>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</si>
  <si>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</si>
  <si>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</si>
  <si>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</si>
  <si>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</si>
  <si>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</si>
  <si>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</si>
  <si>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</si>
  <si>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</si>
  <si>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</si>
  <si>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</si>
  <si>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</si>
  <si>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</si>
  <si>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</si>
  <si>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</si>
  <si>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</si>
  <si>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</si>
  <si>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</si>
  <si>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</si>
  <si>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</si>
  <si>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</si>
  <si>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</si>
  <si>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</si>
  <si>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</si>
  <si>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</si>
  <si>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</si>
  <si>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</si>
  <si>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</si>
  <si>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</si>
  <si>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</si>
  <si>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</si>
  <si>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</si>
  <si>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</si>
  <si>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</si>
  <si>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</si>
  <si>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</si>
  <si>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</si>
  <si>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</si>
  <si>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</si>
  <si>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</si>
  <si>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</si>
  <si>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</si>
  <si>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</si>
  <si>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</si>
  <si>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</si>
  <si>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</si>
  <si>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</si>
  <si>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</si>
  <si>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</si>
  <si>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</si>
  <si>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</si>
  <si>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</si>
  <si>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</si>
  <si>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</si>
  <si>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</si>
  <si>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</si>
  <si>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</si>
  <si>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</si>
  <si>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</si>
  <si>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</si>
  <si>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</si>
  <si>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</si>
  <si>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</si>
  <si>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</si>
  <si>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</si>
  <si>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</si>
  <si>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</si>
  <si>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</si>
  <si>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</si>
  <si>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</si>
  <si>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</si>
  <si>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</si>
  <si>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</si>
  <si>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</si>
  <si>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</si>
  <si>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</si>
  <si>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</si>
  <si>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</si>
  <si>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</si>
  <si>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</si>
  <si>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</si>
  <si>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</si>
  <si>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</si>
  <si>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</si>
  <si>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</si>
  <si>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</si>
  <si>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</si>
  <si>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</si>
  <si>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</si>
  <si>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</si>
  <si>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</si>
  <si>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</si>
  <si>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</si>
  <si>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</si>
  <si>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</si>
  <si>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</si>
  <si>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</si>
  <si>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</si>
  <si>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</si>
  <si>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</si>
  <si>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</si>
  <si>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</si>
  <si>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</si>
  <si>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</si>
  <si>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</si>
  <si>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</si>
  <si>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</si>
  <si>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</si>
  <si>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</si>
  <si>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</si>
  <si>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</si>
  <si>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</si>
  <si>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</si>
  <si>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</si>
  <si>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</si>
  <si>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</si>
  <si>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</si>
  <si>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</si>
  <si>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</si>
  <si>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</si>
  <si>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</si>
  <si>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</si>
  <si>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</si>
  <si>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</si>
  <si>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</si>
  <si>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</si>
  <si>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</si>
  <si>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</si>
  <si>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</si>
  <si>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</si>
  <si>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</si>
  <si>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</si>
  <si>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</si>
  <si>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</si>
  <si>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</si>
  <si>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</si>
  <si>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</si>
  <si>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</si>
  <si>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</si>
  <si>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</si>
  <si>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</si>
  <si>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</si>
  <si>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</si>
  <si>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</si>
  <si>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</si>
  <si>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</si>
  <si>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</si>
  <si>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</si>
  <si>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</si>
  <si>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</si>
  <si>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</si>
  <si>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</si>
  <si>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</si>
  <si>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</si>
  <si>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</si>
  <si>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</si>
  <si>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</si>
  <si>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</si>
  <si>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</si>
  <si>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</si>
  <si>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</si>
  <si>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</si>
  <si>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</si>
  <si>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</si>
  <si>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</si>
  <si>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</si>
  <si>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</si>
  <si>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</si>
  <si>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</si>
  <si>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</si>
  <si>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</si>
  <si>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</si>
  <si>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</si>
  <si>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</si>
  <si>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</si>
  <si>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</si>
  <si>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</si>
  <si>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</si>
  <si>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</si>
  <si>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</si>
  <si>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</si>
  <si>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</si>
  <si>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</si>
  <si>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</si>
  <si>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</si>
  <si>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</si>
  <si>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</si>
  <si>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</si>
  <si>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</si>
  <si>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</si>
  <si>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</si>
  <si>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</si>
  <si>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</si>
  <si>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</si>
  <si>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</si>
  <si>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</si>
  <si>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</si>
  <si>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</si>
  <si>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</si>
  <si>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</si>
  <si>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</si>
  <si>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</si>
  <si>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</si>
  <si>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</si>
  <si>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</si>
  <si>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</si>
  <si>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</si>
  <si>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</si>
  <si>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</si>
  <si>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</si>
  <si>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</si>
  <si>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</si>
  <si>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</si>
  <si>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</si>
  <si>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</si>
  <si>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</si>
  <si>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</si>
  <si>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</si>
  <si>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</si>
  <si>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</si>
  <si>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</si>
  <si>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</si>
  <si>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</si>
  <si>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</si>
  <si>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</si>
  <si>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</si>
  <si>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</si>
  <si>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</si>
  <si>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</si>
  <si>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</si>
  <si>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</si>
  <si>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</si>
  <si>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</si>
  <si>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</si>
  <si>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</si>
  <si>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</si>
  <si>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</si>
  <si>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</si>
  <si>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</si>
  <si>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</si>
  <si>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</si>
  <si>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</si>
  <si>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</si>
  <si>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</si>
  <si>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</si>
  <si>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</si>
  <si>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</si>
  <si>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</si>
  <si>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</si>
  <si>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</si>
  <si>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</si>
  <si>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</si>
  <si>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</si>
  <si>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</si>
  <si>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</si>
  <si>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</si>
  <si>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</si>
  <si>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</si>
  <si>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</si>
  <si>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</si>
  <si>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</si>
  <si>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</si>
  <si>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</si>
  <si>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</si>
  <si>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</si>
  <si>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</si>
  <si>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</si>
  <si>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</si>
  <si>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</si>
  <si>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</si>
  <si>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</si>
  <si>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</si>
  <si>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</si>
  <si>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</si>
  <si>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</si>
  <si>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</si>
  <si>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</si>
  <si>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</si>
  <si>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</si>
  <si>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</si>
  <si>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</si>
  <si>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</si>
  <si>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</si>
  <si>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</si>
  <si>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</si>
  <si>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</si>
  <si>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</si>
  <si>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</si>
  <si>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</si>
  <si>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</si>
  <si>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</si>
  <si>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</si>
  <si>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</si>
  <si>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</si>
  <si>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</si>
  <si>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</si>
  <si>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</si>
  <si>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</si>
  <si>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</si>
  <si>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</si>
  <si>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</si>
  <si>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</si>
  <si>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</si>
  <si>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</si>
  <si>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</si>
  <si>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</si>
  <si>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</si>
  <si>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</si>
  <si>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</si>
  <si>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</si>
  <si>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</si>
  <si>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</si>
  <si>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</si>
  <si>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</si>
  <si>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</si>
  <si>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</si>
  <si>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</si>
  <si>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</si>
  <si>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</si>
  <si>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</si>
  <si>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</si>
  <si>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</si>
  <si>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</si>
  <si>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</si>
  <si>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</si>
  <si>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</si>
  <si>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</si>
  <si>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</si>
  <si>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</si>
  <si>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</si>
  <si>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</si>
  <si>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</si>
  <si>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</si>
  <si>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</si>
  <si>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</si>
  <si>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</si>
  <si>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</si>
  <si>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</si>
  <si>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</si>
  <si>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</si>
  <si>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</si>
  <si>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</si>
  <si>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</si>
  <si>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</si>
  <si>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</si>
  <si>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</si>
  <si>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</si>
  <si>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</si>
  <si>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</si>
  <si>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</si>
  <si>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</si>
  <si>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</si>
  <si>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</si>
  <si>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</si>
  <si>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</si>
  <si>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</si>
  <si>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</si>
  <si>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</si>
  <si>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</si>
  <si>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</si>
  <si>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</si>
  <si>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</si>
  <si>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</si>
  <si>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</si>
  <si>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</si>
  <si>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</si>
  <si>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</si>
  <si>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</si>
  <si>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</si>
  <si>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</si>
  <si>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</si>
  <si>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</si>
  <si>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</si>
  <si>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</si>
  <si>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</si>
  <si>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</si>
  <si>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</si>
  <si>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</si>
  <si>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</si>
  <si>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</si>
  <si>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</si>
  <si>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</si>
  <si>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</si>
  <si>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</si>
  <si>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</si>
  <si>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</si>
  <si>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</si>
  <si>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</si>
  <si>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</si>
  <si>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</si>
  <si>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</si>
  <si>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</si>
  <si>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</si>
  <si>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</si>
  <si>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</si>
  <si>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</si>
  <si>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</si>
  <si>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</si>
  <si>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</si>
  <si>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</si>
  <si>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</si>
  <si>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</si>
  <si>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</si>
  <si>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</si>
  <si>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</si>
  <si>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</si>
  <si>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</si>
  <si>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</si>
  <si>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</si>
  <si>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</si>
  <si>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</si>
  <si>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</si>
  <si>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</si>
  <si>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</si>
  <si>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</si>
  <si>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</si>
  <si>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</si>
  <si>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</si>
  <si>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</si>
  <si>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</si>
  <si>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</si>
  <si>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</si>
  <si>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</si>
  <si>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</si>
  <si>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</si>
  <si>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</si>
  <si>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</si>
  <si>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</si>
  <si>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</si>
  <si>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</si>
  <si>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</si>
  <si>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</si>
  <si>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</si>
  <si>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</si>
  <si>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</si>
  <si>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</si>
  <si>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</si>
  <si>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</si>
  <si>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</si>
  <si>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</si>
  <si>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</si>
  <si>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</si>
  <si>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</si>
  <si>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</si>
  <si>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</si>
  <si>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</si>
  <si>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</si>
  <si>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</si>
  <si>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</si>
  <si>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</si>
  <si>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</si>
  <si>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</si>
  <si>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</si>
  <si>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</si>
  <si>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</si>
  <si>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</si>
  <si>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</si>
  <si>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</si>
  <si>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</si>
  <si>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</si>
  <si>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</si>
  <si>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</si>
  <si>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</si>
  <si>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</si>
  <si>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</si>
  <si>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</si>
  <si>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</si>
  <si>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</si>
  <si>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</si>
  <si>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</si>
  <si>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</si>
  <si>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</si>
  <si>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</si>
  <si>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</si>
  <si>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</si>
  <si>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</si>
  <si>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</si>
  <si>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</si>
  <si>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</si>
  <si>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</si>
  <si>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</si>
  <si>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</si>
  <si>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</si>
  <si>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</si>
  <si>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</si>
  <si>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</si>
  <si>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</si>
  <si>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</si>
  <si>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</si>
  <si>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</si>
  <si>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</si>
  <si>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</si>
  <si>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</si>
  <si>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</si>
  <si>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</si>
  <si>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</si>
  <si>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</si>
  <si>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</si>
  <si>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</si>
  <si>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</si>
  <si>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</si>
  <si>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</si>
  <si>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</si>
  <si>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</si>
  <si>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</si>
  <si>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</si>
  <si>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</si>
  <si>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</si>
  <si>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</si>
  <si>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</si>
  <si>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</si>
  <si>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</si>
  <si>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</si>
  <si>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</si>
  <si>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</si>
  <si>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</si>
  <si>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</si>
  <si>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</si>
  <si>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</si>
  <si>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</si>
  <si>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</si>
  <si>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</si>
  <si>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</si>
  <si>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</si>
  <si>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</si>
  <si>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</si>
  <si>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</si>
  <si>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</si>
  <si>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</si>
  <si>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</si>
  <si>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</si>
  <si>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</si>
  <si>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</si>
  <si>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</si>
  <si>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</si>
  <si>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</si>
  <si>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</si>
  <si>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</si>
  <si>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</si>
  <si>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</si>
  <si>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</si>
  <si>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</si>
  <si>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</si>
  <si>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</si>
  <si>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</si>
  <si>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</si>
  <si>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</si>
  <si>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</si>
  <si>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</si>
  <si>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</si>
  <si>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</si>
  <si>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</si>
  <si>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</si>
  <si>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</si>
  <si>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</si>
  <si>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</si>
  <si>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</si>
  <si>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</si>
  <si>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</si>
  <si>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</si>
  <si>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</si>
  <si>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</si>
  <si>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</si>
  <si>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</si>
  <si>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</si>
  <si>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</si>
  <si>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</si>
  <si>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</si>
  <si>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</si>
  <si>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</si>
  <si>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</si>
  <si>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</si>
  <si>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</si>
  <si>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</si>
  <si>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</si>
  <si>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</si>
  <si>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</si>
  <si>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</si>
  <si>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</si>
  <si>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</si>
  <si>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</si>
  <si>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</si>
  <si>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</si>
  <si>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</si>
  <si>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</si>
  <si>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</si>
  <si>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</si>
  <si>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</si>
  <si>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</si>
  <si>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</si>
  <si>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</si>
  <si>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</si>
  <si>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</si>
  <si>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</si>
  <si>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</si>
  <si>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</si>
  <si>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</si>
  <si>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</si>
  <si>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</si>
  <si>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</si>
  <si>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</si>
  <si>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</si>
  <si>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</si>
  <si>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</si>
  <si>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</si>
  <si>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</si>
  <si>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</si>
  <si>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</si>
  <si>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</si>
  <si>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</si>
  <si>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</si>
  <si>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</si>
  <si>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</si>
  <si>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</si>
  <si>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</si>
  <si>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</si>
  <si>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</si>
  <si>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</si>
  <si>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</si>
  <si>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</si>
  <si>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</si>
  <si>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</si>
  <si>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</si>
  <si>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</si>
  <si>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</si>
  <si>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</si>
  <si>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</si>
  <si>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</si>
  <si>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</si>
  <si>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</si>
  <si>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</si>
  <si>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</si>
  <si>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</si>
  <si>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</si>
  <si>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</si>
  <si>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</si>
  <si>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</si>
  <si>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</si>
  <si>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</si>
  <si>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</si>
  <si>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</si>
  <si>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</si>
  <si>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</si>
  <si>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</si>
  <si>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</si>
  <si>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</si>
  <si>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</si>
  <si>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</si>
  <si>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</si>
  <si>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</si>
  <si>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</si>
  <si>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</si>
  <si>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</si>
  <si>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</si>
  <si>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</si>
  <si>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</si>
  <si>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</si>
  <si>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</si>
  <si>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</si>
  <si>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</si>
  <si>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</si>
  <si>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</si>
  <si>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</si>
  <si>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</si>
  <si>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</si>
  <si>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</si>
  <si>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</si>
  <si>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</si>
  <si>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</si>
  <si>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</si>
  <si>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</si>
  <si>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</si>
  <si>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</si>
  <si>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</si>
  <si>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</si>
  <si>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</si>
  <si>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</si>
  <si>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</si>
  <si>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</si>
  <si>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</si>
  <si>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</si>
  <si>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</si>
  <si>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</si>
  <si>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</si>
  <si>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</si>
  <si>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</si>
  <si>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</si>
  <si>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</si>
  <si>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</si>
  <si>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</si>
  <si>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</si>
  <si>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</si>
  <si>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</si>
  <si>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</si>
  <si>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</si>
  <si>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</si>
  <si>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</si>
  <si>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</si>
  <si>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</si>
  <si>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</si>
  <si>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</si>
  <si>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</si>
  <si>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</si>
  <si>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</si>
  <si>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</si>
  <si>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</si>
  <si>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</si>
  <si>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</si>
  <si>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</si>
  <si>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</si>
  <si>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</si>
  <si>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</si>
  <si>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</si>
  <si>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</si>
  <si>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</si>
  <si>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</si>
  <si>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</si>
  <si>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</si>
  <si>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</si>
  <si>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</si>
  <si>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</si>
  <si>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</si>
  <si>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</si>
  <si>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</si>
  <si>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</si>
  <si>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</si>
  <si>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</si>
  <si>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</si>
  <si>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</si>
  <si>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</si>
  <si>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</si>
  <si>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</si>
  <si>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</si>
  <si>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</si>
  <si>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</si>
  <si>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</si>
  <si>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</si>
  <si>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</si>
  <si>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</si>
  <si>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</si>
  <si>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</si>
  <si>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</si>
  <si>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</si>
  <si>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</si>
  <si>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</si>
  <si>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</si>
  <si>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</si>
  <si>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</si>
  <si>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</si>
  <si>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</si>
  <si>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</si>
  <si>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</si>
  <si>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</si>
  <si>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</si>
  <si>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</si>
  <si>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</si>
  <si>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</si>
  <si>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</si>
  <si>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</si>
  <si>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</si>
  <si>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</si>
  <si>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</si>
  <si>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</si>
  <si>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</si>
  <si>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</si>
  <si>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</si>
  <si>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</si>
  <si>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</si>
  <si>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</si>
  <si>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</si>
  <si>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</si>
  <si>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</si>
  <si>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</si>
  <si>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</si>
  <si>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</si>
  <si>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</si>
  <si>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</si>
  <si>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</si>
  <si>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</si>
  <si>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</si>
  <si>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</si>
  <si>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</si>
  <si>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</si>
  <si>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</si>
  <si>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</si>
  <si>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</si>
  <si>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</si>
  <si>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</si>
  <si>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</si>
  <si>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</si>
  <si>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</si>
  <si>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</si>
  <si>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</si>
  <si>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</si>
  <si>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</si>
  <si>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</si>
  <si>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</si>
  <si>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</si>
  <si>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</si>
  <si>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</si>
  <si>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</si>
  <si>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</si>
  <si>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</si>
  <si>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</si>
  <si>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</si>
  <si>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</si>
  <si>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</si>
  <si>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</si>
  <si>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</si>
  <si>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</si>
  <si>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</si>
  <si>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</si>
  <si>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</si>
  <si>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</si>
  <si>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</si>
  <si>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</si>
  <si>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</si>
  <si>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</si>
  <si>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</si>
  <si>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</si>
  <si>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</si>
  <si>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</si>
  <si>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</si>
  <si>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</si>
  <si>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</si>
  <si>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</si>
  <si>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</si>
  <si>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</si>
  <si>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</si>
  <si>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</si>
  <si>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</si>
  <si>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</si>
  <si>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</si>
  <si>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</si>
  <si>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</si>
  <si>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</si>
  <si>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</si>
  <si>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</si>
  <si>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</si>
  <si>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</si>
  <si>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</si>
  <si>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</si>
  <si>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</si>
  <si>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</si>
  <si>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</si>
  <si>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</si>
  <si>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</si>
  <si>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</si>
  <si>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</si>
  <si>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</si>
  <si>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</si>
  <si>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</si>
  <si>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</si>
  <si>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</si>
  <si>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</si>
  <si>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</si>
  <si>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</si>
  <si>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</si>
  <si>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</si>
  <si>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</si>
  <si>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</si>
  <si>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</si>
  <si>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</si>
  <si>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</si>
  <si>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</si>
  <si>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</si>
  <si>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</si>
  <si>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</si>
  <si>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</si>
  <si>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</si>
  <si>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</si>
  <si>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</si>
  <si>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</si>
  <si>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</si>
  <si>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</si>
  <si>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</si>
  <si>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</si>
  <si>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</si>
  <si>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</si>
  <si>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</si>
  <si>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</si>
  <si>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</si>
  <si>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</si>
  <si>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</si>
  <si>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</si>
  <si>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</si>
  <si>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</si>
  <si>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</si>
  <si>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</si>
  <si>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</si>
  <si>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</si>
  <si>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</si>
  <si>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</si>
  <si>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</si>
  <si>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</si>
  <si>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</si>
  <si>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</si>
  <si>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</si>
  <si>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</si>
  <si>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</si>
  <si>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</si>
  <si>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</si>
  <si>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</si>
  <si>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</si>
  <si>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</si>
  <si>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</si>
  <si>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</si>
  <si>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</si>
  <si>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</si>
  <si>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</si>
  <si>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</si>
  <si>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</si>
  <si>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</si>
  <si>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</si>
  <si>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</si>
  <si>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</si>
  <si>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</si>
  <si>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</si>
  <si>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</si>
  <si>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</si>
  <si>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</si>
  <si>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</si>
  <si>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</si>
  <si>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</si>
  <si>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</si>
  <si>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</si>
  <si>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</si>
  <si>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</si>
  <si>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</si>
  <si>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</si>
  <si>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</si>
  <si>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</si>
  <si>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</si>
  <si>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</si>
  <si>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</si>
  <si>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</si>
  <si>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</si>
  <si>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</si>
  <si>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</si>
  <si>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</si>
  <si>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</si>
  <si>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</si>
  <si>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</si>
  <si>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</si>
  <si>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</si>
  <si>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</si>
  <si>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</si>
  <si>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</si>
  <si>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</si>
  <si>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</si>
  <si>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</si>
  <si>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</si>
  <si>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</si>
  <si>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</si>
  <si>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</si>
  <si>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</si>
  <si>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</si>
  <si>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</si>
  <si>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</si>
  <si>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</si>
  <si>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</si>
  <si>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</si>
  <si>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</si>
  <si>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</si>
  <si>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</si>
  <si>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</si>
  <si>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</si>
  <si>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</si>
  <si>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</si>
  <si>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</si>
  <si>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</si>
  <si>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</si>
  <si>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</si>
  <si>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</si>
  <si>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</si>
  <si>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</si>
  <si>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</si>
  <si>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</si>
  <si>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</si>
  <si>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</si>
  <si>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</si>
  <si>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</si>
  <si>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</si>
  <si>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</si>
  <si>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</si>
  <si>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</si>
  <si>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</si>
  <si>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</si>
  <si>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</si>
  <si>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</si>
  <si>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</si>
  <si>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</si>
  <si>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</si>
  <si>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</si>
  <si>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</si>
  <si>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</si>
  <si>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</si>
  <si>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</si>
  <si>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</si>
  <si>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</si>
  <si>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</si>
  <si>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</si>
  <si>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</si>
  <si>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</si>
  <si>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</si>
  <si>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</si>
  <si>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</si>
  <si>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</si>
  <si>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</si>
  <si>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</si>
  <si>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</si>
  <si>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</si>
  <si>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</si>
  <si>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</si>
  <si>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</si>
  <si>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</si>
  <si>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</si>
  <si>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</si>
  <si>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</si>
  <si>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</si>
  <si>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</si>
  <si>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</si>
  <si>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</si>
  <si>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</si>
  <si>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</si>
  <si>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</si>
  <si>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</si>
  <si>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</si>
  <si>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</si>
  <si>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</si>
  <si>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</si>
  <si>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</si>
  <si>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</si>
  <si>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</si>
  <si>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</si>
  <si>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</si>
  <si>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</si>
  <si>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</si>
  <si>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</si>
  <si>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</si>
  <si>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</si>
  <si>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</si>
  <si>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</si>
  <si>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</si>
  <si>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</si>
  <si>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</si>
  <si>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</si>
  <si>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</si>
  <si>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</si>
  <si>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</si>
  <si>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</si>
  <si>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</si>
  <si>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</si>
  <si>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</si>
  <si>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</si>
  <si>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</si>
  <si>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</si>
  <si>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</si>
  <si>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</si>
  <si>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</si>
  <si>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</si>
  <si>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</si>
  <si>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</si>
  <si>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</si>
  <si>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</si>
  <si>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</si>
  <si>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</si>
  <si>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</si>
  <si>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</si>
  <si>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</si>
  <si>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</si>
  <si>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</si>
  <si>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</si>
  <si>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</si>
  <si>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</si>
  <si>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</si>
  <si>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</si>
  <si>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</si>
  <si>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</si>
  <si>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</si>
  <si>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</si>
  <si>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</si>
  <si>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</si>
  <si>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</si>
  <si>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</si>
  <si>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</si>
  <si>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</si>
  <si>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</si>
  <si>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</si>
  <si>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</si>
  <si>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</si>
  <si>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</si>
  <si>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</si>
  <si>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</si>
  <si>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</si>
  <si>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</si>
  <si>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</si>
  <si>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</si>
  <si>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</si>
  <si>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</si>
  <si>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</si>
  <si>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</si>
  <si>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</si>
  <si>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</si>
  <si>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</si>
  <si>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</si>
  <si>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</si>
  <si>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</si>
  <si>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</si>
  <si>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</si>
  <si>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</si>
  <si>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</si>
  <si>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</si>
  <si>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</si>
  <si>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</si>
  <si>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</si>
  <si>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</si>
  <si>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</si>
  <si>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</si>
  <si>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</si>
  <si>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</si>
  <si>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</si>
  <si>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</si>
  <si>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</si>
  <si>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</si>
  <si>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</si>
  <si>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</si>
  <si>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</si>
  <si>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</si>
  <si>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</si>
  <si>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</si>
  <si>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</si>
  <si>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</si>
  <si>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</si>
  <si>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</si>
  <si>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</si>
  <si>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</si>
  <si>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</si>
  <si>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</si>
  <si>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</si>
  <si>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</si>
  <si>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</si>
  <si>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</si>
  <si>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</si>
  <si>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</si>
  <si>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</si>
  <si>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</si>
  <si>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</si>
  <si>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</si>
  <si>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</si>
  <si>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</si>
  <si>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</si>
  <si>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</si>
  <si>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</si>
  <si>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</si>
  <si>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</si>
  <si>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</si>
  <si>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</si>
  <si>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</si>
  <si>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</si>
  <si>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</si>
  <si>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</si>
  <si>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</si>
  <si>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</si>
  <si>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</si>
  <si>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</si>
  <si>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</si>
  <si>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</si>
  <si>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</si>
  <si>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</si>
  <si>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</si>
  <si>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</si>
  <si>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</si>
  <si>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</si>
  <si>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</si>
  <si>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</si>
  <si>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</si>
  <si>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</si>
  <si>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</si>
  <si>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</si>
  <si>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</si>
  <si>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</si>
  <si>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</si>
  <si>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</si>
  <si>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</si>
  <si>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</si>
  <si>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</si>
  <si>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</si>
  <si>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</si>
  <si>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</si>
  <si>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</si>
  <si>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</si>
  <si>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</si>
  <si>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</si>
  <si>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</si>
  <si>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</si>
  <si>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</si>
  <si>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</si>
  <si>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</si>
  <si>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</si>
  <si>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</si>
  <si>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</si>
  <si>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</si>
  <si>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</si>
  <si>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</si>
  <si>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</si>
  <si>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</si>
  <si>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</si>
  <si>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</si>
  <si>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</si>
  <si>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</si>
  <si>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</si>
  <si>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</si>
  <si>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</si>
  <si>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</si>
  <si>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</si>
  <si>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</si>
  <si>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</si>
  <si>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</si>
  <si>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</si>
  <si>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</si>
  <si>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</si>
  <si>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</si>
  <si>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</si>
  <si>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</si>
  <si>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</si>
  <si>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</si>
  <si>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</si>
  <si>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</si>
  <si>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</si>
  <si>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</si>
  <si>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</si>
  <si>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</si>
  <si>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</si>
  <si>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</si>
  <si>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</si>
  <si>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</si>
  <si>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</si>
  <si>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</si>
  <si>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</si>
  <si>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</si>
  <si>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</si>
  <si>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</si>
  <si>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</si>
  <si>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</si>
  <si>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</si>
  <si>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</si>
  <si>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</si>
  <si>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</si>
  <si>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</si>
  <si>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</si>
  <si>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</si>
  <si>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</si>
  <si>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</si>
  <si>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</si>
  <si>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</si>
  <si>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</si>
  <si>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</si>
  <si>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</si>
  <si>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</si>
  <si>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</si>
  <si>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</si>
  <si>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</si>
  <si>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</si>
  <si>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</si>
  <si>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</si>
  <si>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</si>
  <si>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</si>
  <si>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</si>
  <si>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</si>
  <si>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</si>
  <si>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</si>
  <si>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</si>
  <si>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</si>
  <si>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</si>
  <si>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</si>
  <si>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</si>
  <si>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</si>
  <si>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</si>
  <si>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</si>
  <si>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</si>
  <si>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</si>
  <si>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</si>
  <si>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</si>
  <si>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</si>
  <si>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</si>
  <si>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</si>
  <si>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</si>
  <si>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</si>
  <si>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</si>
  <si>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</si>
  <si>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</si>
  <si>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</si>
  <si>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</si>
  <si>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</si>
  <si>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</si>
  <si>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</si>
  <si>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</si>
  <si>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</si>
  <si>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</si>
  <si>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</si>
  <si>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</si>
  <si>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</si>
  <si>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</si>
  <si>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</si>
  <si>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</si>
  <si>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</si>
  <si>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</si>
  <si>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</si>
  <si>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</si>
  <si>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</si>
  <si>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</si>
  <si>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</si>
  <si>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</si>
  <si>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</si>
  <si>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</si>
  <si>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</si>
  <si>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</si>
  <si>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</si>
  <si>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</si>
  <si>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</si>
  <si>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</si>
  <si>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</si>
  <si>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</si>
  <si>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</si>
  <si>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</si>
  <si>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</si>
  <si>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</si>
  <si>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</si>
  <si>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</si>
  <si>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</si>
  <si>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</si>
  <si>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</si>
  <si>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</si>
  <si>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</si>
  <si>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</si>
  <si>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</si>
  <si>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</si>
  <si>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</si>
  <si>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</si>
  <si>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</si>
  <si>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</si>
  <si>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</si>
  <si>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</si>
  <si>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</si>
  <si>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</si>
  <si>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</si>
  <si>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</si>
  <si>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</si>
  <si>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</si>
  <si>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</si>
  <si>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</si>
  <si>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</si>
  <si>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</si>
  <si>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</si>
  <si>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</si>
  <si>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</si>
  <si>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</si>
  <si>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</si>
  <si>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</si>
  <si>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</si>
  <si>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</si>
  <si>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</si>
  <si>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</si>
  <si>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</si>
  <si>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</si>
  <si>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</si>
  <si>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</si>
  <si>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</si>
  <si>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</si>
  <si>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</si>
  <si>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</si>
  <si>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</si>
  <si>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</si>
  <si>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</si>
  <si>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</si>
  <si>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</si>
  <si>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</si>
  <si>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</si>
  <si>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</si>
  <si>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</si>
  <si>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</si>
  <si>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</si>
  <si>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</si>
  <si>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</si>
  <si>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</si>
  <si>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</si>
  <si>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</si>
  <si>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</si>
  <si>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</si>
  <si>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</si>
  <si>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</si>
  <si>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</si>
  <si>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</si>
  <si>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</si>
  <si>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</si>
  <si>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</si>
  <si>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</si>
  <si>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</si>
  <si>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</si>
  <si>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</si>
  <si>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</si>
  <si>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</si>
  <si>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</si>
  <si>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</si>
  <si>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</si>
  <si>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</si>
  <si>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</si>
  <si>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</si>
  <si>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</si>
  <si>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</si>
  <si>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</si>
  <si>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</si>
  <si>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</si>
  <si>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</si>
  <si>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</si>
  <si>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</si>
  <si>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</si>
  <si>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</si>
  <si>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</si>
  <si>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</si>
  <si>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</si>
  <si>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</si>
  <si>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</si>
  <si>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</si>
  <si>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</si>
  <si>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</si>
  <si>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</si>
  <si>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</si>
  <si>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</si>
  <si>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</si>
  <si>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</si>
  <si>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</si>
  <si>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</si>
  <si>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</si>
  <si>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</si>
  <si>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</si>
  <si>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</si>
  <si>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</si>
  <si>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</si>
  <si>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</si>
  <si>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</si>
  <si>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</si>
  <si>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</si>
  <si>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</si>
  <si>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</si>
  <si>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</si>
  <si>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</si>
  <si>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</si>
  <si>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</si>
  <si>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</si>
  <si>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</si>
  <si>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</si>
  <si>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</si>
  <si>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</si>
  <si>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</si>
  <si>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</si>
  <si>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</si>
  <si>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</si>
  <si>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</si>
  <si>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</si>
  <si>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</si>
  <si>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</si>
  <si>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</si>
  <si>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</si>
  <si>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</si>
  <si>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</si>
  <si>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</si>
  <si>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</si>
  <si>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</si>
  <si>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</si>
  <si>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</si>
  <si>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</si>
  <si>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</si>
  <si>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</si>
  <si>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</si>
  <si>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</si>
  <si>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</si>
  <si>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</si>
  <si>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</si>
  <si>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</si>
  <si>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</si>
  <si>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</si>
  <si>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</si>
  <si>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</si>
  <si>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</si>
  <si>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</si>
  <si>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</si>
  <si>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</si>
  <si>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</si>
  <si>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</si>
  <si>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</si>
  <si>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</si>
  <si>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</si>
  <si>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</si>
  <si>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</si>
  <si>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</si>
  <si>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</si>
  <si>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</si>
  <si>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</si>
  <si>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</si>
  <si>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</si>
  <si>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</si>
  <si>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</si>
  <si>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</si>
  <si>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</si>
  <si>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</si>
  <si>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</si>
  <si>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</si>
  <si>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</si>
  <si>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</si>
  <si>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</si>
  <si>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</si>
  <si>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</si>
  <si>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</si>
  <si>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</si>
  <si>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</si>
  <si>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</si>
  <si>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</si>
  <si>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</si>
  <si>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</si>
  <si>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</si>
  <si>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</si>
  <si>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</si>
  <si>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</si>
  <si>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</si>
  <si>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</si>
  <si>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</si>
  <si>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</si>
  <si>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</si>
  <si>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</si>
  <si>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</si>
  <si>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</si>
  <si>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</si>
  <si>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</si>
  <si>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</si>
  <si>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</si>
  <si>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</si>
  <si>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</si>
  <si>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</si>
  <si>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</si>
  <si>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</si>
  <si>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</si>
  <si>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</si>
  <si>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</si>
  <si>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</si>
  <si>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</si>
  <si>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</si>
  <si>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</si>
  <si>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</si>
  <si>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</si>
  <si>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</si>
  <si>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</si>
  <si>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</si>
  <si>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</si>
  <si>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</si>
  <si>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</si>
  <si>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</si>
  <si>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</si>
  <si>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</si>
  <si>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</si>
  <si>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</si>
  <si>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</si>
  <si>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</si>
  <si>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</si>
  <si>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</si>
  <si>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</si>
  <si>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</si>
  <si>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</si>
  <si>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</si>
  <si>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</si>
  <si>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</si>
  <si>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</si>
  <si>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</si>
  <si>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</si>
  <si>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</si>
  <si>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</si>
  <si>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</si>
  <si>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</si>
  <si>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</si>
  <si>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</si>
  <si>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</si>
  <si>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</si>
  <si>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</si>
  <si>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</si>
  <si>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</si>
  <si>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</si>
  <si>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</si>
  <si>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</si>
  <si>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</si>
  <si>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</si>
  <si>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</si>
  <si>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</si>
  <si>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</si>
  <si>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</si>
  <si>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</si>
  <si>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</si>
  <si>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</si>
  <si>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</si>
  <si>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</si>
  <si>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</si>
  <si>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</si>
  <si>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</si>
  <si>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</si>
  <si>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</si>
  <si>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</si>
  <si>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</si>
  <si>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</si>
  <si>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</si>
  <si>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</si>
  <si>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</si>
  <si>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</si>
  <si>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</si>
  <si>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</si>
  <si>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</si>
  <si>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</si>
  <si>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</si>
  <si>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</si>
  <si>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</si>
  <si>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</si>
  <si>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</si>
  <si>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</si>
  <si>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</si>
  <si>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</si>
  <si>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</si>
  <si>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</si>
  <si>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</si>
  <si>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</si>
  <si>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</si>
  <si>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</si>
  <si>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</si>
  <si>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</si>
  <si>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</si>
  <si>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</si>
  <si>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</si>
  <si>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</si>
  <si>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</si>
  <si>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</si>
  <si>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</si>
  <si>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</si>
  <si>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</si>
  <si>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</si>
  <si>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</si>
  <si>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</si>
  <si>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</si>
  <si>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</si>
  <si>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</si>
  <si>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</si>
  <si>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</si>
  <si>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</si>
  <si>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</si>
  <si>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</si>
  <si>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</si>
  <si>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</si>
  <si>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</si>
  <si>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</si>
  <si>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</si>
  <si>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</si>
  <si>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</si>
  <si>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</si>
  <si>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</si>
  <si>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</si>
  <si>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</si>
  <si>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</si>
  <si>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</si>
  <si>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</si>
  <si>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</si>
  <si>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</si>
  <si>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</si>
  <si>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</si>
  <si>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</si>
  <si>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</si>
  <si>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</si>
  <si>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</si>
  <si>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</si>
  <si>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</si>
  <si>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</si>
  <si>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</si>
  <si>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</si>
  <si>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</si>
  <si>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</si>
  <si>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</si>
  <si>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</si>
  <si>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</si>
  <si>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</si>
  <si>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</si>
  <si>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</si>
  <si>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</si>
  <si>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</si>
  <si>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</si>
  <si>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</si>
  <si>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</si>
  <si>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</si>
  <si>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</si>
  <si>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</si>
  <si>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</si>
  <si>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</si>
  <si>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</si>
  <si>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</si>
  <si>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</si>
  <si>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</si>
  <si>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</si>
  <si>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</si>
  <si>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</si>
  <si>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</si>
  <si>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</si>
  <si>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</si>
  <si>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</si>
  <si>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</si>
  <si>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</si>
  <si>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</si>
  <si>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</si>
  <si>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</si>
  <si>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</si>
  <si>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</si>
  <si>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</si>
  <si>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</si>
  <si>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</si>
  <si>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</si>
  <si>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</si>
  <si>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</si>
  <si>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</si>
  <si>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</si>
  <si>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</si>
  <si>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</si>
  <si>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</si>
  <si>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</si>
  <si>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</si>
  <si>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</si>
  <si>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</si>
  <si>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</si>
  <si>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</si>
  <si>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</si>
  <si>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</si>
  <si>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</si>
  <si>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</si>
  <si>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</si>
  <si>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</si>
  <si>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</si>
  <si>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</si>
  <si>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</si>
  <si>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</si>
  <si>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</si>
  <si>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</si>
  <si>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</si>
  <si>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</si>
  <si>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</si>
  <si>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</si>
  <si>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</si>
  <si>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</si>
  <si>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</si>
  <si>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</si>
  <si>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</si>
  <si>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</si>
  <si>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</si>
  <si>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</si>
  <si>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</si>
  <si>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</si>
  <si>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</si>
  <si>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</si>
  <si>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</si>
  <si>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</si>
  <si>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</si>
  <si>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</si>
  <si>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</si>
  <si>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</si>
  <si>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</si>
  <si>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</si>
  <si>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</si>
  <si>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</si>
  <si>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</si>
  <si>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</si>
  <si>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</si>
  <si>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</si>
  <si>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</si>
  <si>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</si>
  <si>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</si>
  <si>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</si>
  <si>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</si>
  <si>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</si>
  <si>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</si>
  <si>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</si>
  <si>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</si>
  <si>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</si>
  <si>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</si>
  <si>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</si>
  <si>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</si>
  <si>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</si>
  <si>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</si>
  <si>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</si>
  <si>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</si>
  <si>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</si>
  <si>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</si>
  <si>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</si>
  <si>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</si>
  <si>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</si>
  <si>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</si>
  <si>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</si>
  <si>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</si>
  <si>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</si>
  <si>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</si>
  <si>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</si>
  <si>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</si>
  <si>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</si>
  <si>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</si>
  <si>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</si>
  <si>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</si>
  <si>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</si>
  <si>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</si>
  <si>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</si>
  <si>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</si>
  <si>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</si>
  <si>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</si>
  <si>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</si>
  <si>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</si>
  <si>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</si>
  <si>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</si>
  <si>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</si>
  <si>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</si>
  <si>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</si>
  <si>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</si>
  <si>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</si>
  <si>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</si>
  <si>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</si>
  <si>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</si>
  <si>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</si>
  <si>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</si>
  <si>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</si>
  <si>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</si>
  <si>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</si>
  <si>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</si>
  <si>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</si>
  <si>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</si>
  <si>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</si>
  <si>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</si>
  <si>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</si>
  <si>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</si>
  <si>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</si>
  <si>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</si>
  <si>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</si>
  <si>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</si>
  <si>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</si>
  <si>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</si>
  <si>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</si>
  <si>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</si>
  <si>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</si>
  <si>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</si>
  <si>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</si>
  <si>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</si>
  <si>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</si>
  <si>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</si>
  <si>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</si>
  <si>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</si>
  <si>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</si>
  <si>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</si>
  <si>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</si>
  <si>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</si>
  <si>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</si>
  <si>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</si>
  <si>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</si>
  <si>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</si>
  <si>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</si>
  <si>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</si>
  <si>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</si>
  <si>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</si>
  <si>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</si>
  <si>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</si>
  <si>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</si>
  <si>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</si>
  <si>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</si>
  <si>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</si>
  <si>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</si>
  <si>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</si>
  <si>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</si>
  <si>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</si>
  <si>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</si>
  <si>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</si>
  <si>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</si>
  <si>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</si>
  <si>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</si>
  <si>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</si>
  <si>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</si>
  <si>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</si>
  <si>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</si>
  <si>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</si>
  <si>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</si>
  <si>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</si>
  <si>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</si>
  <si>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</si>
  <si>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</si>
  <si>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</si>
  <si>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</si>
  <si>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</si>
  <si>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</si>
  <si>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</si>
  <si>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</si>
  <si>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</si>
  <si>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</si>
  <si>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</si>
  <si>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</si>
  <si>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</si>
  <si>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</si>
  <si>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</si>
  <si>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</si>
  <si>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</si>
  <si>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</si>
  <si>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</si>
  <si>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</si>
  <si>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</si>
  <si>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</si>
  <si>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</si>
  <si>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</si>
  <si>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</si>
  <si>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</si>
  <si>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</si>
  <si>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</si>
  <si>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</si>
  <si>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</si>
  <si>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</si>
  <si>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</si>
  <si>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</si>
  <si>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</si>
  <si>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</si>
  <si>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</si>
  <si>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</si>
  <si>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</si>
  <si>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</si>
  <si>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</si>
  <si>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</si>
  <si>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</si>
  <si>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</si>
  <si>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</si>
  <si>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</si>
  <si>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</si>
  <si>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</si>
  <si>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</si>
  <si>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</si>
  <si>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</si>
  <si>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</si>
  <si>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</si>
  <si>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</si>
  <si>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</si>
  <si>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</si>
  <si>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</si>
  <si>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</si>
  <si>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</si>
  <si>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</si>
  <si>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</si>
  <si>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</si>
  <si>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</si>
  <si>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</si>
  <si>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</si>
  <si>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</si>
  <si>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</si>
  <si>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</si>
  <si>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</si>
  <si>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</si>
  <si>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</si>
  <si>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</si>
  <si>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</si>
  <si>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</si>
  <si>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</si>
  <si>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</si>
  <si>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</si>
  <si>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</si>
  <si>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</si>
  <si>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</si>
  <si>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</si>
  <si>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</si>
  <si>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</si>
  <si>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</si>
  <si>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</si>
  <si>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</si>
  <si>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</si>
  <si>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</si>
  <si>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</si>
  <si>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</si>
  <si>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</si>
  <si>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</si>
  <si>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</si>
  <si>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</si>
  <si>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</si>
  <si>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</si>
  <si>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</si>
  <si>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</si>
  <si>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</si>
  <si>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</si>
  <si>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</si>
  <si>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</si>
  <si>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</si>
  <si>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</si>
  <si>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</si>
  <si>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</si>
  <si>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</si>
  <si>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</si>
  <si>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</si>
  <si>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</si>
  <si>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</si>
  <si>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</si>
  <si>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</si>
  <si>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</si>
  <si>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</si>
  <si>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</si>
  <si>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</si>
  <si>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</si>
  <si>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</si>
  <si>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</si>
  <si>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</si>
  <si>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</si>
  <si>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</si>
  <si>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</si>
  <si>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</si>
  <si>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</si>
  <si>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</si>
  <si>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</si>
  <si>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</si>
  <si>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</si>
  <si>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</si>
  <si>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</si>
  <si>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</si>
  <si>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</si>
  <si>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</si>
  <si>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</si>
  <si>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</si>
  <si>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</si>
  <si>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</si>
  <si>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</si>
  <si>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</si>
  <si>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</si>
  <si>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</si>
  <si>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</si>
  <si>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</si>
  <si>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</si>
  <si>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</si>
  <si>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</si>
  <si>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</si>
  <si>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</si>
  <si>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</si>
  <si>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</si>
  <si>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</si>
  <si>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</si>
  <si>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</si>
  <si>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</si>
  <si>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</si>
  <si>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</si>
  <si>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</si>
  <si>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</si>
  <si>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</si>
  <si>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</si>
  <si>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</si>
  <si>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</si>
  <si>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</si>
  <si>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</si>
  <si>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</si>
  <si>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</si>
  <si>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</si>
  <si>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</si>
  <si>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</si>
  <si>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</si>
  <si>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</si>
  <si>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</si>
  <si>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</si>
  <si>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</si>
  <si>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</si>
  <si>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</si>
  <si>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</si>
  <si>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</si>
  <si>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</si>
  <si>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</si>
  <si>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</si>
  <si>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</si>
  <si>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</si>
  <si>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</si>
  <si>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</si>
  <si>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</si>
  <si>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</si>
  <si>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</si>
  <si>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</si>
  <si>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</si>
  <si>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</si>
  <si>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</si>
  <si>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</si>
  <si>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</si>
  <si>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</si>
  <si>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</si>
  <si>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</si>
  <si>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</si>
  <si>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</si>
  <si>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</si>
  <si>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</si>
  <si>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</si>
  <si>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</si>
  <si>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</si>
  <si>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</si>
  <si>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</si>
  <si>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</si>
  <si>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</si>
  <si>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</si>
  <si>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</si>
  <si>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</si>
  <si>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</si>
  <si>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</si>
  <si>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</si>
  <si>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</si>
  <si>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</si>
  <si>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</si>
  <si>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</si>
  <si>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</si>
  <si>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</si>
  <si>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</si>
  <si>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</si>
  <si>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</si>
  <si>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</si>
  <si>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</si>
  <si>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</si>
  <si>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</si>
  <si>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</si>
  <si>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</si>
  <si>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</si>
  <si>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</si>
  <si>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</si>
  <si>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</si>
  <si>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</si>
  <si>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</si>
  <si>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</si>
  <si>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</si>
  <si>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</si>
  <si>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</si>
  <si>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</si>
  <si>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</si>
  <si>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</si>
  <si>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</si>
  <si>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</si>
  <si>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</si>
  <si>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</si>
  <si>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</si>
  <si>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</si>
  <si>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</si>
  <si>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</si>
  <si>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</si>
  <si>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</si>
  <si>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</si>
  <si>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</si>
  <si>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</si>
  <si>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</si>
  <si>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</si>
  <si>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</si>
  <si>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</si>
  <si>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</si>
  <si>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</si>
  <si>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</si>
  <si>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</si>
  <si>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</si>
  <si>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</si>
  <si>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</si>
  <si>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</si>
  <si>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</si>
  <si>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</si>
  <si>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</si>
  <si>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</si>
  <si>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</si>
  <si>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</si>
  <si>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</si>
  <si>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</si>
  <si>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</si>
  <si>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</si>
  <si>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</si>
  <si>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</si>
  <si>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</si>
  <si>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</si>
  <si>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</si>
  <si>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</si>
  <si>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</si>
  <si>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</si>
  <si>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</si>
  <si>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</si>
  <si>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</si>
  <si>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</si>
  <si>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</si>
  <si>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</si>
  <si>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</si>
  <si>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</si>
  <si>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</si>
  <si>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</si>
  <si>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</si>
  <si>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</si>
  <si>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</si>
  <si>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</si>
  <si>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</si>
  <si>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</si>
  <si>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</si>
  <si>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</si>
  <si>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</si>
  <si>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</si>
  <si>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</si>
  <si>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</si>
  <si>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</si>
  <si>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</si>
  <si>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</si>
  <si>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</si>
  <si>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</si>
  <si>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</si>
  <si>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</si>
  <si>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</si>
  <si>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</si>
  <si>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</si>
  <si>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</si>
  <si>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</si>
  <si>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</si>
  <si>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</si>
  <si>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</si>
  <si>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</si>
  <si>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</si>
  <si>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</si>
  <si>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</si>
  <si>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</si>
  <si>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</si>
  <si>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</si>
  <si>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</si>
  <si>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</si>
  <si>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</si>
  <si>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</si>
  <si>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</si>
  <si>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</si>
  <si>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</si>
  <si>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</si>
  <si>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</si>
  <si>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</si>
  <si>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</si>
  <si>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</si>
  <si>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</si>
  <si>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</si>
  <si>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</si>
  <si>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</si>
  <si>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</si>
  <si>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</si>
  <si>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</si>
  <si>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</si>
  <si>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</si>
  <si>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</si>
  <si>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</si>
  <si>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</si>
  <si>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</si>
  <si>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</si>
  <si>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</si>
  <si>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</si>
  <si>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</si>
  <si>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</si>
  <si>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</si>
  <si>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</si>
  <si>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</si>
  <si>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</si>
  <si>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</si>
  <si>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</si>
  <si>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</si>
  <si>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</si>
  <si>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</si>
  <si>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</si>
  <si>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</si>
  <si>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</si>
  <si>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</si>
  <si>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</si>
  <si>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</si>
  <si>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</si>
  <si>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</si>
  <si>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</si>
  <si>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</si>
  <si>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</si>
  <si>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</si>
  <si>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</si>
  <si>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</si>
  <si>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</si>
  <si>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</si>
  <si>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</si>
  <si>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</si>
  <si>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</si>
  <si>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</si>
  <si>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</si>
  <si>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</si>
  <si>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</si>
  <si>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</si>
  <si>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</si>
  <si>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</si>
  <si>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</si>
  <si>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</si>
  <si>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</si>
  <si>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</si>
  <si>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</si>
  <si>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</si>
  <si>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</si>
  <si>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</si>
  <si>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</si>
  <si>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</si>
  <si>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</si>
  <si>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</si>
  <si>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</si>
  <si>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</si>
  <si>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</si>
  <si>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</si>
  <si>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</si>
  <si>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</si>
  <si>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</si>
  <si>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</si>
  <si>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</si>
  <si>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</si>
  <si>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</si>
  <si>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</si>
  <si>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</si>
  <si>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</si>
  <si>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</si>
  <si>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</si>
  <si>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</si>
  <si>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</si>
  <si>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</si>
  <si>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</si>
  <si>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</si>
  <si>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</si>
  <si>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</si>
  <si>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</si>
  <si>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</si>
  <si>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</si>
  <si>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</si>
  <si>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</si>
  <si>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</si>
  <si>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</si>
  <si>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</si>
  <si>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</si>
  <si>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</si>
  <si>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</si>
  <si>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</si>
  <si>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</si>
  <si>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</si>
  <si>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</si>
  <si>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</si>
  <si>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</si>
  <si>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</si>
  <si>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</si>
  <si>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</si>
  <si>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</si>
  <si>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</si>
  <si>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</si>
  <si>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</si>
  <si>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</si>
  <si>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</si>
  <si>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</si>
  <si>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</si>
  <si>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</si>
  <si>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</si>
  <si>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</si>
  <si>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</si>
  <si>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</si>
  <si>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</si>
  <si>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</si>
  <si>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</si>
  <si>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</si>
  <si>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</si>
  <si>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</si>
  <si>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</si>
  <si>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</si>
  <si>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</si>
  <si>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</si>
  <si>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</si>
  <si>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</si>
  <si>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</si>
  <si>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</si>
  <si>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</si>
  <si>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</si>
  <si>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</si>
  <si>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</si>
  <si>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</si>
  <si>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</si>
  <si>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</si>
  <si>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</si>
  <si>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</si>
  <si>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</si>
  <si>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</si>
  <si>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</si>
  <si>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</si>
  <si>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</si>
  <si>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</si>
  <si>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</si>
  <si>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</si>
  <si>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</si>
  <si>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</si>
  <si>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</si>
  <si>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</si>
  <si>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</si>
  <si>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</si>
  <si>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</si>
  <si>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</si>
  <si>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</si>
  <si>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</si>
  <si>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</si>
  <si>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</si>
  <si>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</si>
  <si>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</si>
  <si>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</si>
  <si>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</si>
  <si>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</si>
  <si>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</si>
  <si>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</si>
  <si>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</si>
  <si>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</si>
  <si>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</si>
  <si>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</si>
  <si>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</si>
  <si>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</si>
  <si>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</si>
  <si>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</si>
  <si>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</si>
  <si>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</si>
  <si>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</si>
  <si>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</si>
  <si>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</si>
  <si>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</si>
  <si>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</si>
  <si>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</si>
  <si>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</si>
  <si>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</si>
  <si>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</si>
  <si>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</si>
  <si>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</si>
  <si>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</si>
  <si>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</si>
  <si>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</si>
  <si>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</si>
  <si>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</si>
  <si>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</si>
  <si>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</si>
  <si>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</si>
  <si>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</si>
  <si>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</si>
  <si>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</si>
  <si>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</si>
  <si>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</si>
  <si>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</si>
  <si>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</si>
  <si>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</si>
  <si>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</si>
  <si>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</si>
  <si>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</si>
  <si>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</si>
  <si>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</si>
  <si>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</si>
  <si>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</si>
  <si>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</si>
  <si>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</si>
  <si>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</si>
  <si>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</si>
  <si>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</si>
  <si>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</si>
  <si>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</si>
  <si>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</si>
  <si>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</si>
  <si>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</si>
  <si>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</si>
  <si>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</si>
  <si>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</si>
  <si>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</si>
  <si>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</si>
  <si>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</si>
  <si>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</si>
  <si>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</si>
  <si>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</si>
  <si>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</si>
  <si>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</si>
  <si>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</si>
  <si>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</si>
  <si>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</si>
  <si>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</si>
  <si>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</si>
  <si>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</si>
  <si>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</si>
  <si>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</si>
  <si>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</si>
  <si>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</si>
  <si>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</si>
  <si>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</si>
  <si>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</si>
  <si>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</si>
  <si>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</si>
  <si>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</si>
  <si>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</si>
  <si>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</si>
  <si>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</si>
  <si>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</si>
  <si>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</si>
  <si>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</si>
  <si>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</si>
  <si>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</si>
  <si>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</si>
  <si>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</si>
  <si>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</si>
  <si>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</si>
  <si>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</si>
  <si>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</si>
  <si>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</si>
  <si>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</si>
  <si>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</si>
  <si>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</si>
  <si>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</si>
  <si>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</si>
  <si>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</si>
  <si>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</si>
  <si>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</si>
  <si>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</si>
  <si>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</si>
  <si>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</si>
  <si>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</si>
  <si>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</si>
  <si>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</si>
  <si>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</si>
  <si>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</si>
  <si>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</si>
  <si>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</si>
  <si>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</si>
  <si>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</si>
  <si>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</si>
  <si>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</si>
  <si>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</si>
  <si>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</si>
  <si>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</si>
  <si>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</si>
  <si>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</si>
  <si>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</si>
  <si>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</si>
  <si>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</si>
  <si>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</si>
  <si>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</si>
  <si>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</si>
  <si>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</si>
  <si>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</si>
  <si>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</si>
  <si>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</si>
  <si>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</si>
  <si>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</si>
  <si>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</si>
  <si>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</si>
  <si>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</si>
  <si>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</si>
  <si>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</si>
  <si>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</si>
  <si>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</si>
  <si>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</si>
  <si>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</si>
  <si>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</si>
  <si>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</si>
  <si>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</si>
  <si>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</si>
  <si>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</si>
  <si>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</si>
  <si>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</si>
  <si>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</si>
  <si>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</si>
  <si>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</si>
  <si>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</si>
  <si>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</si>
  <si>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</si>
  <si>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</si>
  <si>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</si>
  <si>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</si>
  <si>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</si>
  <si>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</si>
  <si>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</si>
  <si>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</si>
  <si>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</si>
  <si>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</si>
  <si>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</si>
  <si>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</si>
  <si>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</si>
  <si>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</si>
  <si>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</si>
  <si>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</si>
  <si>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</si>
  <si>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</si>
  <si>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</si>
  <si>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</si>
  <si>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</si>
  <si>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</si>
  <si>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</si>
  <si>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</si>
  <si>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</si>
  <si>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</si>
  <si>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</si>
  <si>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</si>
  <si>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</si>
  <si>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</si>
  <si>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</si>
  <si>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</si>
  <si>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</si>
  <si>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</si>
  <si>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</si>
  <si>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</si>
  <si>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</si>
  <si>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</si>
  <si>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</si>
  <si>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</si>
  <si>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</si>
  <si>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</si>
  <si>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</si>
  <si>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</si>
  <si>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</si>
  <si>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</si>
  <si>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</si>
  <si>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</si>
  <si>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</si>
  <si>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</si>
  <si>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</si>
  <si>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</si>
  <si>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</si>
  <si>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</si>
  <si>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</si>
  <si>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</si>
  <si>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</si>
  <si>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</si>
  <si>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</si>
  <si>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</si>
  <si>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</si>
  <si>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</si>
  <si>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</si>
  <si>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</si>
  <si>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</si>
  <si>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</si>
  <si>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</si>
  <si>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</si>
  <si>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</si>
  <si>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</si>
  <si>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</si>
  <si>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</si>
  <si>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</si>
  <si>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</si>
  <si>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</si>
  <si>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</si>
  <si>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</si>
  <si>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</si>
  <si>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</si>
  <si>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</si>
  <si>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</si>
  <si>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</si>
  <si>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</si>
  <si>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</si>
  <si>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</si>
  <si>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</si>
  <si>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</si>
  <si>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</si>
  <si>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</si>
  <si>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</si>
  <si>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</si>
  <si>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</si>
  <si>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</si>
  <si>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</si>
  <si>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</si>
  <si>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</si>
  <si>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</si>
  <si>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</si>
  <si>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</si>
  <si>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</si>
  <si>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</si>
  <si>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</si>
  <si>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</si>
  <si>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</si>
  <si>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</si>
  <si>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</si>
  <si>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</si>
  <si>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</si>
  <si>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</si>
  <si>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</si>
  <si>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</si>
  <si>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</si>
  <si>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</si>
  <si>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</si>
  <si>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</si>
  <si>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</si>
  <si>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</si>
  <si>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</si>
  <si>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</si>
  <si>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</si>
  <si>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</si>
  <si>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</si>
  <si>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</si>
  <si>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</si>
  <si>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</si>
  <si>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</si>
  <si>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</si>
  <si>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</si>
  <si>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</si>
  <si>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</si>
  <si>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</si>
  <si>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</si>
  <si>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</si>
  <si>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</si>
  <si>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</si>
  <si>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</si>
  <si>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</si>
  <si>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</si>
  <si>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</si>
  <si>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</si>
  <si>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</si>
  <si>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</si>
  <si>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</si>
  <si>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</si>
  <si>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</si>
  <si>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</si>
  <si>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</si>
  <si>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</si>
  <si>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</si>
  <si>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</si>
  <si>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</si>
  <si>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</si>
  <si>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</si>
  <si>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</si>
  <si>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</si>
  <si>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</si>
  <si>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</si>
  <si>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</si>
  <si>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</si>
  <si>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</si>
  <si>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</si>
  <si>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</si>
  <si>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</si>
  <si>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</si>
  <si>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</si>
  <si>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</si>
  <si>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</si>
  <si>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</si>
  <si>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</si>
  <si>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</si>
  <si>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</si>
  <si>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</si>
  <si>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</si>
  <si>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</si>
  <si>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</si>
  <si>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</si>
  <si>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</si>
  <si>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</si>
  <si>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</si>
  <si>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</si>
  <si>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</si>
  <si>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</si>
  <si>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</si>
  <si>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</si>
  <si>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</si>
  <si>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</si>
  <si>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</si>
  <si>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</si>
  <si>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</si>
  <si>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</si>
  <si>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</si>
  <si>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</si>
  <si>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</si>
  <si>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</si>
  <si>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</si>
  <si>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</si>
  <si>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</si>
  <si>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</si>
  <si>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</si>
  <si>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</si>
  <si>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</si>
  <si>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</si>
  <si>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</si>
  <si>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</si>
  <si>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</si>
  <si>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</si>
  <si>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</si>
  <si>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</si>
  <si>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</si>
  <si>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</si>
  <si>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</si>
  <si>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</si>
  <si>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</si>
  <si>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</si>
  <si>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</si>
  <si>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</si>
  <si>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</si>
  <si>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</si>
  <si>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</si>
  <si>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</si>
  <si>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</si>
  <si>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</si>
  <si>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</si>
  <si>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</si>
  <si>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</si>
  <si>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</si>
  <si>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</si>
  <si>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</si>
  <si>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</si>
  <si>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</si>
  <si>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</si>
  <si>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</si>
  <si>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</si>
  <si>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</si>
  <si>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</si>
  <si>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</si>
  <si>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</si>
  <si>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</si>
  <si>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</si>
  <si>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</si>
  <si>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</si>
  <si>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</si>
  <si>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</si>
  <si>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</si>
  <si>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</si>
  <si>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</si>
  <si>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</si>
  <si>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</si>
  <si>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</si>
  <si>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</si>
  <si>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</si>
  <si>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</si>
  <si>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</si>
  <si>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</si>
  <si>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</si>
  <si>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</si>
  <si>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</si>
  <si>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</si>
  <si>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</si>
  <si>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</si>
  <si>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</si>
  <si>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</si>
  <si>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</si>
  <si>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</si>
  <si>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</si>
  <si>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</si>
  <si>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</si>
  <si>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</si>
  <si>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</si>
  <si>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</si>
  <si>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</si>
  <si>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</si>
  <si>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</si>
  <si>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</si>
  <si>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</si>
  <si>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</si>
  <si>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</si>
  <si>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</si>
  <si>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</si>
  <si>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</si>
  <si>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</si>
  <si>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</si>
  <si>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</si>
  <si>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</si>
  <si>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</si>
  <si>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</si>
  <si>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</si>
  <si>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</si>
  <si>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</si>
  <si>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</si>
  <si>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</si>
  <si>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</si>
  <si>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</si>
  <si>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</si>
  <si>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</si>
  <si>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</si>
  <si>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</si>
  <si>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</si>
  <si>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</si>
  <si>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</si>
  <si>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</si>
  <si>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</si>
  <si>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</si>
  <si>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</si>
  <si>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</si>
  <si>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</si>
  <si>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</si>
  <si>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</si>
  <si>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</si>
  <si>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</si>
  <si>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</si>
  <si>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</si>
  <si>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</si>
  <si>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</si>
  <si>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</si>
  <si>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</si>
  <si>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</si>
  <si>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</si>
  <si>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</si>
  <si>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</si>
  <si>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</si>
  <si>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</si>
  <si>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</si>
  <si>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</si>
  <si>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</si>
  <si>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</si>
  <si>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</si>
  <si>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</si>
  <si>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</si>
  <si>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</si>
  <si>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</si>
  <si>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</si>
  <si>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</si>
  <si>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</si>
  <si>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</si>
  <si>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</si>
  <si>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</si>
  <si>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</si>
  <si>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</si>
  <si>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</si>
  <si>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</si>
  <si>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</si>
  <si>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</si>
  <si>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</si>
  <si>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</si>
  <si>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</si>
  <si>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</si>
  <si>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</si>
  <si>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</si>
  <si>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</si>
  <si>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</si>
  <si>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</si>
  <si>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</si>
  <si>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</si>
  <si>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</si>
  <si>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</si>
  <si>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</si>
  <si>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</si>
  <si>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</si>
  <si>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</si>
  <si>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</si>
  <si>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</si>
  <si>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</si>
  <si>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</si>
  <si>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</si>
  <si>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</si>
  <si>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</si>
  <si>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</si>
  <si>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</si>
  <si>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</si>
  <si>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</si>
  <si>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</si>
  <si>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</si>
  <si>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</si>
  <si>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</si>
  <si>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</si>
  <si>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</si>
  <si>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</si>
  <si>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</si>
  <si>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</si>
  <si>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</si>
  <si>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</si>
  <si>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</si>
  <si>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</si>
  <si>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</si>
  <si>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</si>
  <si>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</si>
  <si>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</si>
  <si>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</si>
  <si>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</si>
  <si>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</si>
  <si>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</si>
  <si>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</si>
  <si>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</si>
  <si>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</si>
  <si>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</si>
  <si>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</si>
  <si>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</si>
  <si>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</si>
  <si>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</si>
  <si>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</si>
  <si>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</si>
  <si>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</si>
  <si>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</si>
  <si>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</si>
  <si>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</si>
  <si>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</si>
  <si>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</si>
  <si>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</si>
  <si>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</si>
  <si>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</si>
  <si>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</si>
  <si>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</si>
  <si>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</si>
  <si>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</si>
  <si>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</si>
  <si>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</si>
  <si>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</si>
  <si>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</si>
  <si>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</si>
  <si>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</si>
  <si>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</si>
  <si>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</si>
  <si>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</si>
  <si>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</si>
  <si>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</si>
  <si>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</si>
  <si>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</si>
  <si>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</si>
  <si>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</si>
  <si>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</si>
  <si>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</si>
  <si>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</si>
  <si>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</si>
  <si>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</si>
  <si>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</si>
  <si>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</si>
  <si>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</si>
  <si>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</si>
  <si>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</si>
  <si>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</si>
  <si>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</si>
  <si>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</si>
  <si>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</si>
  <si>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</si>
  <si>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</si>
  <si>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</si>
  <si>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</si>
  <si>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</si>
  <si>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</si>
  <si>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</si>
  <si>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</si>
  <si>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</si>
  <si>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</si>
  <si>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</si>
  <si>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</si>
  <si>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</si>
  <si>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</si>
  <si>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</si>
  <si>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</si>
  <si>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</si>
  <si>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</si>
  <si>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</si>
  <si>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</si>
  <si>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</si>
  <si>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</si>
  <si>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</si>
  <si>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</si>
  <si>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</si>
  <si>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</si>
  <si>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</si>
  <si>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</si>
  <si>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</si>
  <si>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</si>
  <si>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</si>
  <si>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</si>
  <si>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</si>
  <si>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</si>
  <si>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</si>
  <si>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</si>
  <si>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</si>
  <si>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</si>
  <si>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</si>
  <si>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</si>
  <si>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</si>
  <si>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</si>
  <si>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</si>
  <si>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</si>
  <si>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</si>
  <si>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</si>
  <si>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</si>
  <si>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</si>
  <si>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</si>
  <si>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</si>
  <si>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</si>
  <si>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</si>
  <si>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</si>
  <si>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</si>
  <si>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</si>
  <si>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</si>
  <si>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</si>
  <si>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</si>
  <si>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</si>
  <si>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</si>
  <si>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</si>
  <si>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</si>
  <si>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</si>
  <si>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</si>
  <si>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</si>
  <si>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</si>
  <si>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</si>
  <si>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</si>
  <si>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</si>
  <si>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</si>
  <si>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</si>
  <si>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</si>
  <si>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</si>
  <si>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</si>
  <si>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</si>
  <si>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</si>
  <si>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</si>
  <si>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</si>
  <si>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</si>
  <si>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</si>
  <si>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</si>
  <si>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</si>
  <si>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</si>
  <si>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</si>
  <si>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</si>
  <si>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</si>
  <si>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</si>
  <si>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</si>
  <si>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</si>
  <si>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</si>
  <si>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</si>
  <si>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</si>
  <si>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</si>
  <si>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</si>
  <si>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</si>
  <si>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</si>
  <si>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</si>
  <si>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</si>
  <si>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</si>
  <si>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</si>
  <si>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</si>
  <si>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</si>
  <si>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</si>
  <si>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</si>
  <si>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</si>
  <si>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</si>
  <si>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</si>
  <si>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</si>
  <si>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</si>
  <si>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</si>
  <si>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</si>
  <si>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</si>
  <si>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</si>
  <si>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</si>
  <si>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</si>
  <si>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</si>
  <si>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</si>
  <si>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</si>
  <si>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</si>
  <si>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</si>
  <si>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</si>
  <si>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</si>
  <si>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</si>
  <si>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</si>
  <si>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</si>
  <si>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</si>
  <si>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</si>
  <si>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</si>
  <si>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</si>
  <si>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</si>
  <si>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</si>
  <si>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</si>
  <si>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</si>
  <si>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</si>
  <si>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</si>
  <si>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</si>
  <si>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</si>
  <si>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</si>
  <si>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</si>
  <si>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</si>
  <si>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</si>
  <si>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</si>
  <si>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</si>
  <si>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</si>
  <si>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</si>
  <si>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</si>
  <si>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</si>
  <si>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</si>
  <si>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</si>
  <si>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</si>
  <si>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</si>
  <si>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</si>
  <si>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</si>
  <si>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</si>
  <si>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</si>
  <si>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</si>
  <si>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</si>
  <si>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</si>
  <si>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</si>
  <si>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</si>
  <si>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</si>
  <si>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</si>
  <si>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</si>
  <si>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</si>
  <si>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</si>
  <si>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</si>
  <si>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</si>
  <si>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</si>
  <si>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</si>
  <si>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</si>
  <si>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</si>
  <si>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</si>
  <si>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</si>
  <si>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</si>
  <si>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</si>
  <si>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</si>
  <si>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</si>
  <si>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</si>
  <si>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</si>
  <si>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</si>
  <si>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</si>
  <si>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</si>
  <si>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</si>
  <si>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</si>
  <si>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</si>
  <si>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</si>
  <si>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</si>
  <si>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</si>
  <si>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</si>
  <si>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</si>
  <si>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</si>
  <si>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</si>
  <si>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</si>
  <si>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</si>
  <si>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</si>
  <si>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</si>
  <si>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</si>
  <si>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</si>
  <si>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</si>
  <si>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</si>
  <si>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</si>
  <si>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</si>
  <si>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</si>
  <si>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</si>
  <si>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</si>
  <si>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</si>
  <si>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</si>
  <si>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</si>
  <si>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</si>
  <si>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</si>
  <si>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</si>
  <si>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</si>
  <si>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</si>
  <si>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</si>
  <si>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</si>
  <si>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</si>
  <si>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</si>
  <si>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</si>
  <si>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</si>
  <si>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</si>
  <si>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</si>
  <si>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</si>
  <si>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</si>
  <si>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</si>
  <si>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</si>
  <si>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</si>
  <si>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</si>
  <si>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</si>
  <si>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</si>
  <si>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</si>
  <si>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</si>
  <si>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</si>
  <si>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</si>
  <si>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</si>
  <si>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</si>
  <si>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</si>
  <si>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</si>
  <si>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</si>
  <si>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</si>
  <si>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</si>
  <si>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</si>
  <si>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</si>
  <si>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</si>
  <si>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</si>
  <si>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</si>
  <si>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</si>
  <si>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</si>
  <si>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</si>
  <si>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</si>
  <si>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</si>
  <si>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</si>
  <si>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</si>
  <si>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</si>
  <si>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</si>
  <si>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</si>
  <si>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</si>
  <si>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</si>
  <si>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</si>
  <si>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</si>
  <si>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</si>
  <si>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</si>
  <si>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</si>
  <si>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</si>
  <si>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</si>
  <si>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</si>
  <si>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</si>
  <si>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</si>
  <si>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</si>
  <si>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</si>
  <si>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</si>
  <si>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</si>
  <si>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</si>
  <si>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</si>
  <si>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</si>
  <si>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</si>
  <si>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</si>
  <si>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</si>
  <si>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</si>
  <si>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</si>
  <si>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</si>
  <si>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</si>
  <si>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</si>
  <si>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</si>
  <si>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</si>
  <si>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</si>
  <si>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</si>
  <si>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</si>
  <si>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</si>
  <si>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</si>
  <si>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</si>
  <si>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</si>
  <si>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</si>
  <si>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</si>
  <si>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</si>
  <si>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</si>
  <si>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</si>
  <si>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</si>
  <si>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</si>
  <si>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</si>
  <si>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</si>
  <si>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</si>
  <si>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</si>
  <si>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</si>
  <si>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</si>
  <si>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</si>
  <si>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</si>
  <si>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</si>
  <si>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</si>
  <si>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</si>
  <si>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</si>
  <si>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</si>
  <si>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</si>
  <si>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</si>
  <si>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</si>
  <si>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</si>
  <si>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</si>
  <si>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</si>
  <si>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</si>
  <si>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</si>
  <si>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</si>
  <si>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</si>
  <si>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</si>
  <si>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</si>
  <si>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</si>
  <si>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</si>
  <si>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</si>
  <si>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</si>
  <si>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</si>
  <si>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</si>
  <si>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</si>
  <si>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</si>
  <si>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</si>
  <si>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</si>
  <si>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</si>
  <si>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</si>
  <si>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</si>
  <si>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</si>
  <si>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</si>
  <si>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</si>
  <si>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</si>
  <si>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</si>
  <si>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</si>
  <si>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</si>
  <si>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</si>
  <si>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</si>
  <si>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</si>
  <si>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</si>
  <si>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</si>
  <si>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</si>
  <si>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</si>
  <si>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</si>
  <si>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</si>
  <si>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</si>
  <si>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</si>
  <si>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</si>
  <si>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</si>
  <si>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</si>
  <si>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</si>
  <si>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</si>
  <si>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</si>
  <si>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</si>
  <si>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</si>
  <si>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</si>
  <si>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</si>
  <si>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</si>
  <si>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</si>
  <si>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</si>
  <si>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</si>
  <si>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</si>
  <si>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</si>
  <si>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</si>
  <si>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</si>
  <si>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</si>
  <si>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</si>
  <si>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</si>
  <si>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</si>
  <si>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</si>
  <si>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</si>
  <si>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</si>
  <si>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</si>
  <si>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</si>
  <si>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</si>
  <si>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</si>
  <si>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</si>
  <si>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</si>
  <si>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</si>
  <si>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</si>
  <si>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</si>
  <si>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</si>
  <si>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</si>
  <si>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</si>
  <si>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</si>
  <si>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</si>
  <si>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</si>
  <si>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</si>
  <si>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</si>
  <si>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</si>
  <si>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</si>
  <si>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</si>
  <si>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</si>
  <si>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</si>
  <si>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</si>
  <si>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</si>
  <si>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</si>
  <si>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</si>
  <si>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</si>
  <si>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</si>
  <si>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</si>
  <si>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</si>
  <si>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</si>
  <si>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</si>
  <si>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</si>
  <si>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</si>
  <si>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</si>
  <si>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</si>
  <si>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</si>
  <si>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</si>
  <si>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</si>
  <si>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</si>
  <si>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</si>
  <si>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</si>
  <si>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</si>
  <si>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</si>
  <si>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</si>
  <si>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</si>
  <si>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</si>
  <si>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</si>
  <si>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</si>
  <si>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</si>
  <si>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</si>
  <si>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</si>
  <si>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</si>
  <si>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</si>
  <si>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</si>
  <si>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</si>
  <si>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</si>
  <si>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</si>
  <si>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</si>
  <si>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</si>
  <si>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</si>
  <si>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</si>
  <si>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</si>
  <si>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</si>
  <si>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</si>
  <si>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</si>
  <si>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</si>
  <si>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</si>
  <si>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</si>
  <si>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</si>
  <si>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</si>
  <si>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</si>
  <si>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</si>
  <si>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</si>
  <si>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</si>
  <si>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</si>
  <si>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</si>
  <si>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</si>
  <si>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</si>
  <si>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</si>
  <si>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</si>
  <si>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</si>
  <si>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</si>
  <si>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</si>
  <si>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</si>
  <si>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</si>
  <si>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</si>
  <si>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</si>
  <si>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</si>
  <si>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</si>
  <si>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</si>
  <si>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</si>
  <si>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</si>
  <si>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</si>
  <si>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</si>
  <si>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</si>
  <si>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</si>
  <si>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</si>
  <si>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</si>
  <si>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</si>
  <si>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</si>
  <si>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</si>
  <si>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</si>
  <si>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</si>
  <si>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</si>
  <si>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</si>
  <si>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</si>
  <si>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</si>
  <si>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</si>
  <si>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</si>
  <si>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</si>
  <si>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</si>
  <si>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</si>
  <si>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</si>
  <si>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</si>
  <si>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</si>
  <si>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</si>
  <si>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</si>
  <si>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</si>
  <si>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</si>
  <si>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</si>
  <si>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</si>
  <si>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</si>
  <si>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</si>
  <si>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</si>
  <si>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</si>
  <si>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</si>
  <si>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</si>
  <si>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</si>
  <si>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</si>
  <si>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</si>
  <si>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</si>
  <si>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</si>
  <si>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</si>
  <si>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</si>
  <si>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</si>
  <si>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</si>
  <si>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</si>
  <si>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</si>
  <si>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</si>
  <si>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</si>
  <si>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</si>
  <si>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</si>
  <si>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</si>
  <si>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</si>
  <si>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</si>
  <si>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</si>
  <si>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</si>
  <si>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</si>
  <si>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</si>
  <si>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</si>
  <si>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</si>
  <si>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</si>
  <si>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</si>
  <si>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</si>
  <si>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</si>
  <si>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</si>
  <si>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</si>
  <si>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</si>
  <si>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</si>
  <si>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</si>
  <si>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</si>
  <si>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</si>
  <si>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</si>
  <si>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</si>
  <si>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</si>
  <si>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</si>
  <si>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</si>
  <si>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</si>
  <si>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</si>
  <si>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</si>
  <si>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</si>
  <si>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</si>
  <si>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</si>
  <si>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</si>
  <si>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</si>
  <si>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</si>
  <si>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</si>
  <si>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</si>
  <si>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</si>
  <si>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</si>
  <si>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</si>
  <si>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</si>
  <si>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</si>
  <si>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</si>
  <si>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</si>
  <si>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</si>
  <si>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</si>
  <si>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</si>
  <si>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</si>
  <si>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</si>
  <si>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</si>
  <si>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</si>
  <si>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</si>
  <si>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</si>
  <si>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</si>
  <si>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</si>
  <si>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</si>
  <si>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</si>
  <si>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</si>
  <si>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</si>
  <si>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</si>
  <si>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</si>
  <si>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</si>
  <si>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</si>
  <si>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</si>
  <si>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</si>
  <si>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</si>
  <si>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</si>
  <si>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</si>
  <si>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</si>
  <si>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</si>
  <si>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</si>
  <si>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</si>
  <si>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</si>
  <si>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</si>
  <si>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</si>
  <si>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</si>
  <si>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</si>
  <si>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</si>
  <si>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</si>
  <si>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</si>
  <si>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</si>
  <si>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</si>
  <si>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</si>
  <si>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</si>
  <si>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</si>
  <si>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</si>
  <si>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</si>
  <si>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</si>
  <si>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</si>
  <si>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</si>
  <si>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</si>
  <si>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</si>
  <si>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</si>
  <si>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</si>
  <si>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</si>
  <si>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</si>
  <si>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</si>
  <si>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</si>
  <si>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</si>
  <si>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</si>
  <si>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</si>
  <si>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</si>
  <si>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</si>
  <si>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</si>
  <si>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</si>
  <si>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</si>
  <si>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</si>
  <si>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</si>
  <si>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</si>
  <si>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</si>
  <si>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</si>
  <si>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</si>
  <si>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</si>
  <si>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</si>
  <si>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</si>
  <si>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</si>
  <si>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</si>
  <si>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</si>
  <si>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</si>
  <si>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</si>
  <si>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</si>
  <si>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</si>
  <si>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</si>
  <si>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</si>
  <si>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</si>
  <si>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</si>
  <si>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</si>
  <si>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</si>
  <si>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</si>
  <si>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</si>
  <si>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</si>
  <si>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</si>
  <si>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</si>
  <si>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</si>
  <si>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</si>
  <si>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</si>
  <si>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</si>
  <si>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</si>
  <si>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</si>
  <si>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</si>
  <si>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</si>
  <si>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</si>
  <si>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</si>
  <si>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</si>
  <si>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</si>
  <si>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</si>
  <si>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</si>
  <si>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</si>
  <si>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</si>
  <si>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</si>
  <si>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</si>
  <si>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</si>
  <si>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</si>
  <si>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</si>
  <si>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</si>
  <si>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</si>
  <si>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</si>
  <si>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</si>
  <si>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</si>
  <si>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</si>
  <si>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</si>
  <si>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</si>
  <si>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</si>
  <si>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</si>
  <si>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</si>
  <si>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</si>
  <si>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</si>
  <si>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</si>
  <si>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</si>
  <si>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</si>
  <si>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</si>
  <si>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</si>
  <si>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</si>
  <si>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</si>
  <si>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</si>
  <si>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</si>
  <si>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</si>
  <si>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</si>
  <si>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</si>
  <si>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</si>
  <si>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</si>
  <si>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</si>
  <si>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</si>
  <si>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</si>
  <si>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</si>
  <si>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</si>
  <si>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</si>
  <si>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</si>
  <si>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</si>
  <si>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</si>
  <si>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</si>
  <si>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</si>
  <si>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</si>
  <si>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</si>
  <si>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</si>
  <si>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</si>
  <si>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</si>
  <si>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</si>
  <si>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</si>
  <si>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</si>
  <si>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</si>
  <si>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</si>
  <si>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</si>
  <si>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</si>
  <si>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</si>
  <si>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</si>
  <si>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</si>
  <si>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</si>
  <si>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</si>
  <si>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</si>
  <si>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</si>
  <si>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</si>
  <si>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</si>
  <si>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</si>
  <si>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</si>
  <si>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</si>
  <si>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</si>
  <si>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</si>
  <si>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</si>
  <si>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</si>
  <si>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</si>
  <si>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</si>
  <si>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</si>
  <si>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</si>
  <si>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</si>
  <si>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</si>
  <si>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</si>
  <si>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</si>
  <si>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</si>
  <si>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</si>
  <si>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</si>
  <si>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</si>
  <si>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</si>
  <si>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</si>
  <si>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</si>
  <si>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</si>
  <si>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</si>
  <si>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</si>
  <si>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</si>
  <si>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</si>
  <si>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</si>
  <si>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</si>
  <si>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</si>
  <si>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</si>
  <si>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</si>
  <si>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</si>
  <si>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</si>
  <si>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</si>
  <si>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</si>
  <si>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</si>
  <si>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</si>
  <si>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</si>
  <si>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</si>
  <si>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</si>
  <si>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</si>
  <si>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</si>
  <si>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</si>
  <si>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</si>
  <si>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</si>
  <si>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</si>
  <si>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</si>
  <si>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</si>
  <si>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</si>
  <si>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</si>
  <si>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</si>
  <si>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</si>
  <si>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</si>
  <si>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</si>
  <si>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</si>
  <si>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</si>
  <si>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</si>
  <si>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</si>
  <si>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</si>
  <si>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</si>
  <si>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</si>
  <si>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</si>
  <si>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</si>
  <si>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</si>
  <si>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</si>
  <si>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</si>
  <si>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</si>
  <si>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</si>
  <si>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</si>
  <si>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</si>
  <si>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</si>
  <si>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</si>
  <si>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</si>
  <si>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</si>
  <si>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</si>
  <si>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</si>
  <si>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</si>
  <si>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</si>
  <si>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</si>
  <si>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</si>
  <si>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</si>
  <si>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</si>
  <si>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</si>
  <si>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</si>
  <si>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</si>
  <si>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</si>
  <si>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</si>
  <si>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</si>
  <si>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</si>
  <si>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</si>
  <si>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</si>
  <si>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</si>
  <si>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</si>
  <si>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</si>
  <si>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</si>
  <si>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</si>
  <si>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</si>
  <si>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</si>
  <si>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</si>
  <si>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</si>
  <si>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</si>
  <si>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</si>
  <si>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</si>
  <si>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</si>
  <si>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</si>
  <si>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</si>
  <si>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</si>
  <si>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</si>
  <si>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</si>
  <si>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</si>
  <si>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</si>
  <si>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</si>
  <si>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</si>
  <si>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</si>
  <si>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</si>
  <si>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</si>
  <si>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</si>
  <si>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</si>
  <si>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</si>
  <si>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</si>
  <si>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</si>
  <si>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</si>
  <si>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</si>
  <si>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</si>
  <si>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</si>
  <si>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</si>
  <si>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</si>
  <si>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</si>
  <si>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</si>
  <si>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</si>
  <si>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</si>
  <si>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</si>
  <si>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</si>
  <si>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</si>
  <si>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</si>
  <si>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</si>
  <si>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</si>
  <si>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</si>
  <si>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</si>
  <si>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</si>
  <si>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</si>
  <si>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</si>
  <si>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</si>
  <si>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</si>
  <si>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</si>
  <si>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</si>
  <si>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</si>
  <si>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</si>
  <si>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</si>
  <si>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</si>
  <si>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</si>
  <si>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</si>
  <si>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</si>
  <si>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</si>
  <si>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</si>
  <si>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</si>
  <si>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</si>
  <si>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</si>
  <si>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</si>
  <si>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</si>
  <si>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</si>
  <si>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</si>
  <si>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</si>
  <si>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</si>
  <si>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</si>
  <si>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</si>
  <si>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</si>
  <si>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</si>
  <si>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</si>
  <si>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</si>
  <si>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</si>
  <si>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</si>
  <si>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</si>
  <si>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</si>
  <si>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</si>
  <si>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</si>
  <si>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</si>
  <si>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</si>
  <si>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</si>
  <si>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</si>
  <si>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</si>
  <si>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</si>
  <si>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</si>
  <si>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</si>
  <si>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</si>
  <si>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</si>
  <si>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</si>
  <si>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</si>
  <si>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</si>
  <si>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</si>
  <si>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</si>
  <si>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</si>
  <si>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</si>
  <si>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</si>
  <si>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</si>
  <si>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</si>
  <si>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</si>
  <si>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</si>
  <si>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</si>
  <si>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</si>
  <si>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</si>
  <si>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</si>
  <si>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</si>
  <si>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</si>
  <si>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</si>
  <si>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</si>
  <si>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</si>
  <si>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</si>
  <si>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</si>
  <si>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</si>
  <si>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</si>
  <si>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</si>
  <si>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</si>
  <si>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</si>
  <si>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</si>
  <si>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</si>
  <si>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</si>
  <si>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</si>
  <si>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</si>
  <si>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</si>
  <si>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</si>
  <si>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</si>
  <si>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</si>
  <si>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</si>
  <si>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</si>
  <si>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</si>
  <si>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</si>
  <si>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</si>
  <si>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</si>
  <si>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</si>
  <si>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</si>
  <si>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</si>
  <si>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</si>
  <si>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</si>
  <si>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</si>
  <si>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</si>
  <si>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</si>
  <si>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</si>
  <si>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</si>
  <si>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</si>
  <si>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</si>
  <si>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</si>
  <si>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</si>
  <si>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</si>
  <si>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</si>
  <si>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</si>
  <si>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</si>
  <si>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</si>
  <si>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</si>
  <si>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</si>
  <si>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</si>
  <si>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</si>
  <si>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</si>
  <si>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</si>
  <si>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</si>
  <si>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</si>
  <si>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</si>
  <si>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</si>
  <si>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</si>
  <si>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</si>
  <si>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</si>
  <si>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</si>
  <si>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</si>
  <si>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</si>
  <si>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</si>
  <si>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</si>
  <si>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</si>
  <si>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</si>
  <si>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</si>
  <si>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</si>
  <si>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</si>
  <si>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</si>
  <si>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</si>
  <si>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</si>
  <si>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</si>
  <si>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</si>
  <si>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</si>
  <si>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</si>
  <si>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</si>
  <si>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</si>
  <si>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</si>
  <si>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</si>
  <si>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</si>
  <si>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</si>
  <si>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</si>
  <si>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</si>
  <si>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</si>
  <si>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</si>
  <si>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</si>
  <si>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</si>
  <si>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</si>
  <si>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</si>
  <si>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</si>
  <si>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</si>
  <si>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</si>
  <si>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</si>
  <si>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</si>
  <si>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</si>
  <si>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</si>
  <si>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</si>
  <si>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</si>
  <si>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</si>
  <si>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</si>
  <si>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</si>
  <si>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</si>
  <si>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</si>
  <si>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</si>
  <si>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</si>
  <si>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</si>
  <si>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</si>
  <si>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</si>
  <si>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</si>
  <si>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</si>
  <si>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</si>
  <si>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</si>
  <si>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</si>
  <si>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</si>
  <si>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</si>
  <si>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</si>
  <si>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</si>
  <si>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</si>
  <si>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</si>
  <si>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</si>
  <si>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</si>
  <si>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</si>
  <si>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</si>
  <si>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</si>
  <si>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</si>
  <si>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</si>
  <si>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</si>
  <si>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</si>
  <si>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</si>
  <si>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</si>
  <si>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</si>
  <si>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</si>
  <si>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</si>
  <si>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</si>
  <si>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</si>
  <si>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</si>
  <si>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</si>
  <si>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</si>
  <si>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</si>
  <si>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</si>
  <si>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</si>
  <si>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</si>
  <si>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</si>
  <si>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</si>
  <si>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</si>
  <si>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</si>
  <si>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</si>
  <si>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</si>
  <si>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</si>
  <si>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</si>
  <si>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</si>
  <si>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</si>
  <si>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</si>
  <si>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</si>
  <si>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</si>
  <si>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</si>
  <si>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</si>
  <si>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</si>
  <si>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</si>
  <si>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</si>
  <si>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</si>
  <si>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</si>
  <si>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</si>
  <si>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</si>
  <si>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</si>
  <si>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</si>
  <si>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</si>
  <si>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</si>
  <si>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</si>
  <si>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</si>
  <si>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</si>
  <si>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</si>
  <si>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</si>
  <si>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</si>
  <si>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</si>
  <si>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</si>
  <si>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</si>
  <si>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</si>
  <si>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</si>
  <si>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</si>
  <si>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</si>
  <si>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</si>
  <si>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</si>
  <si>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</si>
  <si>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</si>
  <si>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</si>
  <si>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</si>
  <si>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</si>
  <si>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</si>
  <si>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</si>
  <si>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</si>
  <si>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</si>
  <si>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</si>
  <si>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</si>
  <si>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</si>
  <si>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</si>
  <si>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</si>
  <si>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</si>
  <si>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</si>
  <si>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</si>
  <si>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</si>
  <si>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</si>
  <si>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</si>
  <si>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</si>
  <si>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</si>
  <si>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</si>
  <si>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</si>
  <si>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</si>
  <si>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</si>
  <si>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</si>
  <si>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</si>
  <si>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</si>
  <si>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</si>
  <si>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</si>
  <si>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</si>
  <si>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</si>
  <si>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</si>
  <si>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</si>
  <si>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</si>
  <si>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</si>
  <si>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</si>
  <si>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</si>
  <si>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</si>
  <si>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</si>
  <si>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</si>
  <si>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</si>
  <si>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</si>
  <si>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</si>
  <si>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</si>
  <si>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</si>
  <si>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</si>
  <si>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</si>
  <si>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</si>
  <si>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</si>
  <si>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</si>
  <si>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</si>
  <si>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</si>
  <si>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</si>
  <si>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</si>
  <si>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</si>
  <si>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</si>
  <si>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</si>
  <si>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</si>
  <si>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</si>
  <si>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</si>
  <si>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</si>
  <si>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</si>
  <si>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</si>
  <si>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</si>
  <si>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</si>
  <si>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</si>
  <si>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</si>
  <si>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</si>
  <si>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</si>
  <si>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</si>
  <si>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</si>
  <si>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</si>
  <si>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</si>
  <si>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</si>
  <si>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</si>
  <si>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</si>
  <si>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</si>
  <si>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</si>
  <si>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</si>
  <si>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</si>
  <si>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</si>
  <si>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</si>
  <si>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</si>
  <si>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</si>
  <si>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</si>
  <si>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</si>
  <si>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</si>
  <si>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</si>
  <si>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</si>
  <si>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</si>
  <si>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</si>
  <si>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</si>
  <si>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</si>
  <si>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</si>
  <si>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</si>
  <si>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</si>
  <si>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</si>
  <si>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</si>
  <si>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</si>
  <si>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</si>
  <si>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</si>
  <si>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</si>
  <si>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</si>
  <si>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</si>
  <si>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</si>
  <si>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</si>
  <si>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</si>
  <si>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</si>
  <si>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</si>
  <si>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</si>
  <si>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</si>
  <si>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</si>
  <si>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</si>
  <si>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</si>
  <si>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</si>
  <si>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</si>
  <si>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</si>
  <si>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</si>
  <si>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</si>
  <si>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</si>
  <si>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</si>
  <si>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</si>
  <si>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</si>
  <si>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</si>
  <si>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</si>
  <si>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</si>
  <si>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</si>
  <si>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</si>
  <si>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</si>
  <si>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</si>
  <si>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</si>
  <si>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</si>
  <si>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</si>
  <si>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</si>
  <si>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</si>
  <si>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</si>
  <si>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</si>
  <si>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</si>
  <si>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</si>
  <si>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</si>
  <si>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</si>
  <si>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</si>
  <si>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</si>
  <si>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</si>
  <si>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</si>
  <si>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</si>
  <si>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</si>
  <si>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</si>
  <si>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</si>
  <si>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</si>
  <si>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</si>
  <si>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</si>
  <si>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</si>
  <si>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</si>
  <si>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</si>
  <si>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</si>
  <si>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</si>
  <si>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</si>
  <si>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</si>
  <si>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</si>
  <si>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</si>
  <si>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</si>
  <si>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</si>
  <si>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</si>
  <si>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</si>
  <si>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</si>
  <si>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</si>
  <si>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</si>
  <si>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</si>
  <si>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</si>
  <si>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</si>
  <si>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</si>
  <si>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</si>
  <si>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</si>
  <si>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</si>
  <si>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</si>
  <si>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</si>
  <si>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</si>
  <si>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</si>
  <si>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</si>
  <si>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</si>
  <si>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</si>
  <si>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</si>
  <si>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</si>
  <si>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</si>
  <si>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</si>
  <si>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</si>
  <si>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</si>
  <si>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</si>
  <si>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</si>
  <si>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</si>
  <si>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</si>
  <si>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</si>
  <si>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</si>
  <si>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</si>
  <si>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</si>
  <si>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</si>
  <si>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</si>
  <si>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</si>
  <si>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</si>
  <si>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</si>
  <si>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</si>
  <si>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</si>
  <si>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</si>
  <si>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</si>
  <si>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</si>
  <si>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</si>
  <si>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</si>
  <si>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</si>
  <si>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</si>
  <si>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</si>
  <si>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</si>
  <si>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</si>
  <si>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</si>
  <si>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</si>
  <si>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</si>
  <si>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</si>
  <si>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</si>
  <si>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</si>
  <si>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</si>
  <si>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</si>
  <si>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</si>
  <si>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</si>
  <si>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</si>
  <si>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</si>
  <si>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</si>
  <si>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</si>
  <si>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</si>
  <si>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</si>
  <si>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</si>
  <si>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</si>
  <si>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</si>
  <si>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</si>
  <si>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</si>
  <si>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</si>
  <si>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</si>
  <si>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</si>
  <si>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</si>
  <si>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</si>
  <si>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</si>
  <si>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</si>
  <si>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</si>
  <si>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</si>
  <si>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</si>
  <si>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</si>
  <si>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</si>
  <si>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</si>
  <si>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</si>
  <si>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</si>
  <si>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</si>
  <si>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</si>
  <si>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</si>
  <si>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</si>
  <si>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</si>
  <si>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</si>
  <si>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</si>
  <si>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</si>
  <si>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</si>
  <si>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</si>
  <si>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</si>
  <si>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</si>
  <si>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</si>
  <si>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</si>
  <si>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</si>
  <si>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</si>
  <si>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</si>
  <si>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</si>
  <si>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</si>
  <si>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</si>
  <si>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</si>
  <si>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</si>
  <si>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</si>
  <si>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</si>
  <si>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</si>
  <si>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</si>
  <si>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</si>
  <si>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</si>
  <si>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</si>
  <si>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</si>
  <si>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</si>
  <si>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</si>
  <si>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</si>
  <si>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</si>
  <si>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</si>
  <si>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</si>
  <si>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</si>
  <si>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</si>
  <si>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</si>
  <si>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</si>
  <si>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</si>
  <si>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</si>
  <si>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</si>
  <si>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</si>
  <si>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</si>
  <si>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</si>
  <si>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</si>
  <si>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</si>
  <si>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</si>
  <si>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</si>
  <si>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</si>
  <si>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</si>
  <si>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</si>
  <si>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</si>
  <si>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</si>
  <si>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</si>
  <si>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</si>
  <si>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</si>
  <si>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</si>
  <si>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</si>
  <si>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</si>
  <si>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</si>
  <si>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</si>
  <si>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</si>
  <si>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</si>
  <si>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</si>
  <si>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</si>
  <si>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</si>
  <si>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</si>
  <si>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</si>
  <si>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</si>
  <si>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</si>
  <si>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</si>
  <si>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</si>
  <si>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</si>
  <si>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</si>
  <si>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</si>
  <si>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</si>
  <si>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</si>
  <si>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</si>
  <si>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</si>
  <si>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</si>
  <si>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</si>
  <si>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</si>
  <si>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</si>
  <si>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</si>
  <si>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</si>
  <si>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</si>
  <si>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</si>
  <si>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</si>
  <si>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</si>
  <si>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</si>
  <si>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</si>
  <si>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</si>
  <si>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</si>
  <si>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</si>
  <si>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</si>
  <si>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</si>
  <si>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</si>
  <si>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</si>
  <si>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</si>
  <si>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</si>
  <si>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</si>
  <si>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</si>
  <si>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</si>
  <si>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</si>
  <si>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</si>
  <si>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</si>
  <si>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</si>
  <si>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</si>
  <si>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</si>
  <si>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</si>
  <si>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</si>
  <si>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</si>
  <si>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</si>
  <si>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</si>
  <si>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</si>
  <si>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</si>
  <si>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</si>
  <si>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</si>
  <si>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</si>
  <si>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</si>
  <si>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</si>
  <si>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</si>
  <si>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</si>
  <si>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</si>
  <si>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</si>
  <si>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</si>
  <si>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</si>
  <si>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</si>
  <si>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</si>
  <si>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</si>
  <si>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</si>
  <si>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</si>
  <si>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</si>
  <si>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</si>
  <si>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</si>
  <si>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</si>
  <si>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</si>
  <si>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</si>
  <si>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</si>
  <si>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</si>
  <si>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</si>
  <si>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</si>
  <si>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</si>
  <si>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</si>
  <si>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</si>
  <si>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</si>
  <si>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</si>
  <si>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</si>
  <si>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</si>
  <si>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</si>
  <si>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</si>
  <si>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</si>
  <si>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</si>
  <si>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</si>
  <si>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</si>
  <si>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</si>
  <si>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</si>
  <si>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</si>
  <si>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</si>
  <si>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</si>
  <si>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</si>
  <si>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</si>
  <si>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</si>
  <si>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</si>
  <si>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</si>
  <si>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</si>
  <si>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</si>
  <si>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</si>
  <si>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</si>
  <si>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</si>
  <si>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</si>
  <si>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</si>
  <si>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</si>
  <si>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</si>
  <si>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</si>
  <si>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</si>
  <si>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</si>
  <si>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</si>
  <si>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</si>
  <si>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</si>
  <si>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</si>
  <si>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</si>
  <si>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</si>
  <si>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</si>
  <si>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</si>
  <si>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</si>
  <si>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</si>
  <si>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</si>
  <si>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</si>
  <si>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</si>
  <si>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</si>
  <si>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</si>
  <si>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</si>
  <si>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</si>
  <si>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</si>
  <si>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</si>
  <si>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</si>
  <si>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</si>
  <si>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</si>
  <si>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</si>
  <si>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</si>
  <si>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</si>
  <si>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</si>
  <si>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</si>
  <si>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</si>
  <si>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</si>
  <si>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</si>
  <si>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</si>
  <si>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</si>
  <si>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</si>
  <si>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</si>
  <si>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</si>
  <si>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</si>
  <si>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</si>
  <si>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</si>
  <si>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</si>
  <si>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</si>
  <si>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</si>
  <si>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</si>
  <si>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</si>
  <si>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</si>
  <si>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</si>
  <si>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</si>
  <si>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</si>
  <si>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</si>
  <si>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</si>
  <si>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</si>
  <si>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</si>
  <si>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</si>
  <si>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</si>
  <si>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</si>
  <si>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</si>
  <si>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</si>
  <si>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</si>
  <si>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</si>
  <si>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</si>
  <si>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</si>
  <si>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</si>
  <si>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</si>
  <si>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</si>
  <si>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</si>
  <si>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</si>
  <si>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</si>
  <si>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</si>
  <si>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</si>
  <si>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</si>
  <si>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</si>
  <si>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</si>
  <si>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</si>
  <si>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</si>
  <si>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</si>
  <si>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</si>
  <si>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</si>
  <si>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</si>
  <si>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</si>
  <si>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</si>
  <si>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</si>
  <si>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</si>
  <si>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</si>
  <si>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</si>
  <si>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</si>
  <si>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</si>
  <si>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</si>
  <si>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</si>
  <si>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</si>
  <si>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</si>
  <si>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</si>
  <si>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</si>
  <si>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</si>
  <si>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</si>
  <si>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</si>
  <si>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</si>
  <si>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</si>
  <si>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</si>
  <si>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</si>
  <si>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</si>
  <si>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</si>
  <si>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</si>
  <si>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</si>
  <si>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</si>
  <si>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</si>
  <si>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</si>
  <si>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</si>
  <si>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</si>
  <si>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</si>
  <si>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</si>
  <si>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</si>
  <si>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</si>
  <si>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</si>
  <si>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</si>
  <si>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</si>
  <si>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</si>
  <si>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</si>
  <si>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</si>
  <si>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</si>
  <si>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</si>
  <si>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</si>
  <si>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</si>
  <si>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</si>
  <si>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</si>
  <si>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</si>
  <si>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</si>
  <si>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</si>
  <si>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</si>
  <si>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</si>
  <si>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</si>
  <si>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</si>
  <si>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</si>
  <si>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</si>
  <si>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</si>
  <si>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</si>
  <si>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</si>
  <si>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</si>
  <si>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</si>
  <si>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</si>
  <si>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</si>
  <si>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</si>
  <si>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</si>
  <si>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</si>
  <si>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</si>
  <si>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</si>
  <si>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</si>
  <si>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</si>
  <si>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</si>
  <si>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</si>
  <si>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</si>
  <si>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</si>
  <si>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</si>
  <si>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</si>
  <si>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</si>
  <si>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</si>
  <si>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</si>
  <si>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</si>
  <si>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</si>
  <si>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</si>
  <si>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</si>
  <si>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</si>
  <si>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</si>
  <si>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</si>
  <si>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</si>
  <si>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</si>
  <si>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</si>
  <si>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</si>
  <si>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</si>
  <si>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</si>
  <si>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</si>
  <si>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</si>
  <si>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</si>
  <si>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</si>
  <si>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</si>
  <si>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</si>
  <si>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</si>
  <si>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</si>
  <si>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</si>
  <si>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</si>
  <si>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</si>
  <si>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</si>
  <si>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</si>
  <si>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</si>
  <si>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</si>
  <si>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</si>
  <si>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</si>
  <si>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</si>
  <si>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</si>
  <si>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</si>
  <si>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</si>
  <si>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</si>
  <si>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</si>
  <si>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</si>
  <si>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</si>
  <si>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</si>
  <si>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</si>
  <si>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</si>
  <si>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</si>
  <si>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</si>
  <si>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</si>
  <si>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</si>
  <si>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</si>
  <si>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</si>
  <si>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</si>
  <si>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</si>
  <si>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</si>
  <si>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</si>
  <si>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</si>
  <si>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</si>
  <si>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</si>
  <si>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</si>
  <si>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</si>
  <si>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</si>
  <si>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</si>
  <si>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</si>
  <si>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</si>
  <si>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</si>
  <si>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</si>
  <si>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</si>
  <si>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</si>
  <si>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</si>
  <si>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</si>
  <si>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</si>
  <si>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</si>
  <si>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</si>
  <si>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</si>
  <si>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</si>
  <si>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</si>
  <si>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</si>
  <si>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</si>
  <si>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</si>
  <si>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</si>
  <si>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</si>
  <si>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</si>
  <si>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</si>
  <si>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</si>
  <si>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</si>
  <si>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</si>
  <si>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</si>
  <si>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</si>
  <si>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</si>
  <si>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</si>
  <si>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</si>
  <si>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</si>
  <si>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</si>
  <si>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</si>
  <si>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</si>
  <si>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</si>
  <si>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</si>
  <si>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</si>
  <si>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</si>
  <si>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</si>
  <si>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</si>
  <si>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</si>
  <si>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</si>
  <si>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</si>
  <si>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</si>
  <si>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</si>
  <si>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</si>
  <si>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</si>
  <si>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</si>
  <si>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</si>
  <si>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</si>
  <si>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</si>
  <si>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</si>
  <si>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</si>
  <si>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</si>
  <si>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</si>
  <si>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</si>
  <si>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</si>
  <si>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</si>
  <si>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</si>
  <si>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</si>
  <si>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</si>
  <si>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</si>
  <si>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</si>
  <si>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</si>
  <si>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</si>
  <si>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</si>
  <si>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</si>
  <si>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</si>
  <si>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</si>
  <si>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</si>
  <si>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</si>
  <si>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</si>
  <si>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</si>
  <si>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</si>
  <si>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</si>
  <si>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</si>
  <si>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</si>
  <si>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</si>
  <si>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</si>
  <si>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</si>
  <si>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</si>
  <si>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</si>
  <si>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</si>
  <si>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</si>
  <si>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</si>
  <si>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</si>
  <si>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</si>
  <si>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</si>
  <si>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</si>
  <si>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</si>
  <si>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</si>
  <si>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</si>
  <si>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</si>
  <si>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</si>
  <si>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</si>
  <si>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</si>
  <si>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</si>
  <si>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</si>
  <si>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</si>
  <si>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</si>
  <si>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</si>
  <si>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</si>
  <si>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</si>
  <si>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</si>
  <si>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</si>
  <si>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</si>
  <si>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</si>
  <si>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</si>
  <si>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</si>
  <si>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</si>
  <si>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</si>
  <si>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</si>
  <si>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</si>
  <si>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</si>
  <si>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</si>
  <si>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</si>
  <si>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</si>
  <si>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</si>
  <si>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</si>
  <si>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</si>
  <si>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</si>
  <si>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</si>
  <si>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</si>
  <si>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</si>
  <si>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</si>
  <si>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</si>
  <si>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</si>
  <si>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</si>
  <si>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</si>
  <si>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</si>
  <si>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</si>
  <si>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</si>
  <si>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</si>
  <si>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</si>
  <si>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</si>
  <si>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</si>
  <si>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</si>
  <si>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</si>
  <si>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</si>
  <si>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</si>
  <si>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</si>
  <si>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</si>
  <si>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</si>
  <si>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</si>
  <si>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</si>
  <si>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</si>
  <si>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</si>
  <si>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</si>
  <si>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</si>
  <si>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</si>
  <si>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</si>
  <si>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</si>
  <si>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</si>
  <si>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</si>
  <si>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</si>
  <si>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</si>
  <si>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</si>
  <si>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</si>
  <si>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</si>
  <si>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</si>
  <si>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</si>
  <si>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</si>
  <si>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</si>
  <si>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</si>
  <si>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</si>
  <si>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</si>
  <si>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</si>
  <si>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</si>
  <si>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</si>
  <si>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</si>
  <si>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</si>
  <si>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</si>
  <si>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</si>
  <si>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</si>
  <si>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</si>
  <si>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</si>
  <si>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</si>
  <si>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</si>
  <si>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</si>
  <si>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</si>
  <si>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</si>
  <si>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</si>
  <si>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</si>
  <si>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</si>
  <si>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</si>
  <si>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</si>
  <si>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</si>
  <si>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</si>
  <si>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</si>
  <si>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</si>
  <si>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</si>
  <si>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</si>
  <si>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</si>
  <si>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</si>
  <si>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</si>
  <si>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</si>
  <si>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</si>
  <si>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</si>
  <si>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</si>
  <si>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</si>
  <si>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</si>
  <si>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</si>
  <si>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</si>
  <si>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</si>
  <si>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</si>
  <si>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</si>
  <si>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</si>
  <si>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</si>
  <si>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</si>
  <si>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</si>
  <si>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</si>
  <si>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</si>
  <si>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</si>
  <si>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</si>
  <si>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</si>
  <si>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</si>
  <si>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</si>
  <si>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</si>
  <si>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</si>
  <si>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</si>
  <si>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</si>
  <si>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</si>
  <si>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</si>
  <si>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</si>
  <si>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</si>
  <si>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</si>
  <si>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</si>
  <si>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</si>
  <si>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</si>
  <si>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</si>
  <si>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</si>
  <si>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</si>
  <si>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</si>
  <si>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</si>
  <si>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</si>
  <si>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</si>
  <si>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</si>
  <si>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</si>
  <si>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</si>
  <si>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</si>
  <si>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</si>
  <si>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</si>
  <si>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</si>
  <si>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</si>
  <si>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</si>
  <si>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</si>
  <si>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</si>
  <si>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</si>
  <si>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</si>
  <si>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</si>
  <si>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</si>
  <si>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</si>
  <si>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</si>
  <si>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</si>
  <si>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</si>
  <si>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</si>
  <si>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</si>
  <si>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</si>
  <si>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</si>
  <si>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</si>
  <si>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</si>
  <si>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</si>
  <si>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</si>
  <si>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</si>
  <si>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</si>
  <si>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</si>
  <si>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</si>
  <si>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</si>
  <si>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</si>
  <si>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</si>
  <si>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</si>
  <si>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</si>
  <si>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</si>
  <si>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</si>
  <si>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</si>
  <si>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</si>
  <si>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</si>
  <si>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</si>
  <si>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</si>
  <si>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</si>
  <si>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</si>
  <si>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</si>
  <si>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</si>
  <si>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</si>
  <si>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</si>
  <si>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</si>
  <si>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</si>
  <si>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</si>
  <si>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</si>
  <si>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</si>
  <si>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</si>
  <si>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</si>
  <si>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</si>
  <si>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</si>
  <si>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</si>
  <si>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</si>
  <si>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</si>
  <si>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</si>
  <si>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</si>
  <si>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</si>
  <si>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</si>
  <si>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</si>
  <si>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</si>
  <si>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</si>
  <si>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</si>
  <si>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</si>
  <si>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</si>
  <si>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</si>
  <si>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</si>
  <si>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</si>
  <si>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</si>
  <si>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</si>
  <si>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</si>
  <si>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</si>
  <si>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</si>
  <si>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</si>
  <si>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</si>
  <si>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</si>
  <si>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</si>
  <si>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</si>
  <si>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</si>
  <si>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</si>
  <si>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</si>
  <si>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</si>
  <si>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</si>
  <si>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</si>
  <si>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</si>
  <si>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</si>
  <si>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</si>
  <si>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</si>
  <si>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</si>
  <si>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</si>
  <si>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</si>
  <si>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</si>
  <si>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</si>
  <si>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</si>
  <si>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</si>
  <si>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</si>
  <si>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</si>
  <si>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</si>
  <si>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</si>
  <si>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</si>
  <si>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</si>
  <si>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</si>
  <si>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</si>
  <si>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</si>
  <si>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</si>
  <si>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</si>
  <si>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</si>
  <si>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</si>
  <si>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</si>
  <si>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</si>
  <si>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</si>
  <si>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</si>
  <si>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</si>
  <si>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</si>
  <si>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</si>
  <si>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</si>
  <si>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</si>
  <si>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</si>
  <si>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</si>
  <si>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</si>
  <si>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</si>
  <si>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</si>
  <si>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</si>
  <si>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</si>
  <si>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</si>
  <si>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</si>
  <si>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</si>
  <si>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</si>
  <si>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</si>
  <si>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</si>
  <si>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</si>
  <si>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</si>
  <si>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</si>
  <si>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</si>
  <si>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</si>
  <si>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</si>
  <si>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</si>
  <si>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</si>
  <si>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</si>
  <si>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</si>
  <si>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</si>
  <si>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</si>
  <si>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</si>
  <si>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</si>
  <si>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</si>
  <si>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</si>
  <si>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</si>
  <si>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</si>
  <si>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</si>
  <si>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</si>
  <si>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</si>
  <si>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</si>
  <si>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</si>
  <si>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</si>
  <si>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</si>
  <si>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</si>
  <si>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</si>
  <si>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</si>
  <si>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</si>
  <si>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</si>
  <si>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</si>
  <si>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</si>
  <si>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</si>
  <si>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</si>
  <si>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</si>
  <si>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</si>
  <si>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</si>
  <si>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</si>
  <si>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</si>
  <si>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</si>
  <si>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</si>
  <si>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</si>
  <si>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</si>
  <si>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</si>
  <si>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</si>
  <si>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</si>
  <si>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</si>
  <si>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</si>
  <si>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</si>
  <si>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</si>
  <si>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</si>
  <si>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</si>
  <si>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</si>
  <si>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</si>
  <si>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</si>
  <si>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</si>
  <si>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</si>
  <si>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</si>
  <si>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</si>
  <si>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</si>
  <si>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</si>
  <si>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</si>
  <si>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</si>
  <si>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</si>
  <si>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</si>
  <si>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</si>
  <si>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</si>
  <si>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</si>
  <si>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</si>
  <si>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</si>
  <si>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</si>
  <si>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</si>
  <si>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</si>
  <si>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</si>
  <si>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</si>
  <si>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</si>
  <si>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</si>
  <si>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</si>
  <si>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</si>
  <si>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</si>
  <si>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</si>
  <si>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</si>
  <si>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</si>
  <si>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</si>
  <si>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</si>
  <si>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</si>
  <si>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</si>
  <si>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</si>
  <si>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</si>
  <si>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</si>
  <si>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</si>
  <si>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</si>
  <si>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</si>
  <si>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</si>
  <si>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</si>
  <si>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</si>
  <si>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</si>
  <si>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</si>
  <si>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</si>
  <si>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</si>
  <si>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</si>
  <si>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</si>
  <si>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</si>
  <si>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</si>
  <si>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</si>
  <si>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</si>
  <si>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</si>
  <si>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</si>
  <si>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</si>
  <si>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</si>
  <si>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</si>
  <si>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</si>
  <si>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</si>
  <si>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</si>
  <si>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</si>
  <si>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</si>
  <si>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</si>
  <si>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</si>
  <si>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</si>
  <si>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</si>
  <si>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</si>
  <si>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</si>
  <si>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</si>
  <si>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</si>
  <si>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</si>
  <si>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</si>
  <si>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</si>
  <si>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</si>
  <si>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</si>
  <si>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</si>
  <si>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</si>
  <si>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</si>
  <si>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</si>
  <si>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</si>
  <si>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</si>
  <si>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</si>
  <si>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</si>
  <si>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</si>
  <si>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</si>
  <si>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</si>
  <si>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</si>
  <si>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</si>
  <si>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</si>
  <si>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</si>
  <si>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</si>
  <si>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</si>
  <si>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</si>
  <si>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</si>
  <si>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</si>
  <si>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</si>
  <si>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</si>
  <si>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</si>
  <si>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</si>
  <si>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</si>
  <si>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</si>
  <si>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</si>
  <si>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</si>
  <si>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</si>
  <si>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</si>
  <si>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</si>
  <si>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</si>
  <si>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</si>
  <si>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</si>
  <si>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</si>
  <si>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</si>
  <si>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</si>
  <si>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</si>
  <si>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</si>
  <si>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</si>
  <si>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</si>
  <si>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</si>
  <si>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</si>
  <si>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</si>
  <si>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</si>
  <si>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</si>
  <si>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</si>
  <si>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</si>
  <si>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</si>
  <si>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</si>
  <si>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</si>
  <si>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</si>
  <si>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</si>
  <si>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</si>
  <si>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</si>
  <si>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</si>
  <si>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</si>
  <si>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</si>
  <si>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</si>
  <si>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</si>
  <si>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</si>
  <si>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</si>
  <si>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</si>
  <si>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</si>
  <si>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</si>
  <si>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</si>
  <si>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</si>
  <si>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</si>
  <si>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</si>
  <si>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</si>
  <si>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</si>
  <si>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</si>
  <si>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</si>
  <si>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</si>
  <si>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</si>
  <si>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</si>
  <si>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</si>
  <si>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</si>
  <si>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</si>
  <si>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</si>
  <si>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</si>
  <si>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</si>
  <si>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</si>
  <si>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</si>
  <si>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</si>
  <si>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</si>
  <si>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</si>
  <si>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</si>
  <si>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</si>
  <si>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</si>
  <si>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</si>
  <si>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</si>
  <si>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</si>
  <si>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</si>
  <si>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</si>
  <si>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</si>
  <si>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</si>
  <si>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</si>
  <si>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</si>
  <si>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</si>
  <si>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</si>
  <si>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</si>
  <si>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</si>
  <si>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</si>
  <si>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</si>
  <si>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</si>
  <si>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</si>
  <si>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</si>
  <si>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</si>
  <si>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</si>
  <si>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</si>
  <si>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</si>
  <si>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</si>
  <si>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</si>
  <si>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</si>
  <si>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</si>
  <si>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</si>
  <si>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</si>
  <si>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</si>
  <si>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</si>
  <si>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</si>
  <si>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</si>
  <si>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</si>
  <si>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</si>
  <si>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</si>
  <si>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</si>
  <si>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</si>
  <si>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</si>
  <si>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</si>
  <si>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</si>
  <si>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</si>
  <si>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</si>
  <si>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</si>
  <si>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</si>
  <si>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</si>
  <si>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</si>
  <si>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</si>
  <si>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</si>
  <si>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</si>
  <si>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</si>
  <si>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</si>
  <si>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</si>
  <si>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</si>
  <si>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</si>
  <si>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</si>
  <si>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</si>
  <si>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</si>
  <si>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</si>
  <si>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</si>
  <si>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</si>
  <si>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</si>
  <si>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</si>
  <si>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</si>
  <si>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</si>
  <si>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</si>
  <si>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</si>
  <si>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</si>
  <si>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</si>
  <si>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</si>
  <si>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</si>
  <si>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</si>
  <si>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</si>
  <si>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</si>
  <si>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</si>
  <si>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</si>
  <si>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</si>
  <si>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</si>
  <si>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</si>
  <si>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</si>
  <si>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</si>
  <si>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</si>
  <si>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</si>
  <si>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</si>
  <si>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</si>
  <si>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</si>
  <si>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</si>
  <si>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</si>
  <si>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</si>
  <si>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</si>
  <si>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</si>
  <si>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</si>
  <si>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</si>
  <si>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</si>
  <si>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</si>
  <si>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</si>
  <si>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</si>
  <si>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</si>
  <si>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</si>
  <si>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</si>
  <si>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</si>
  <si>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</si>
  <si>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</si>
  <si>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</si>
  <si>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</si>
  <si>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</si>
  <si>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</si>
  <si>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</si>
  <si>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</si>
  <si>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</si>
  <si>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</si>
  <si>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</si>
  <si>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</si>
  <si>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</si>
  <si>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</si>
  <si>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</si>
  <si>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</si>
  <si>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</si>
  <si>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</si>
  <si>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</si>
  <si>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</si>
  <si>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</si>
  <si>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</si>
  <si>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</si>
  <si>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</si>
  <si>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</si>
  <si>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</si>
  <si>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</si>
  <si>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</si>
  <si>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</si>
  <si>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</si>
  <si>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</si>
  <si>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</si>
  <si>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</si>
  <si>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</si>
  <si>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</si>
  <si>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</si>
  <si>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</si>
  <si>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</si>
  <si>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</si>
  <si>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</si>
  <si>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</si>
  <si>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</si>
  <si>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</si>
  <si>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</si>
  <si>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</si>
  <si>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</si>
  <si>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</si>
  <si>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</si>
  <si>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</si>
  <si>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</si>
  <si>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</si>
  <si>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</si>
  <si>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</si>
  <si>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</si>
  <si>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</si>
  <si>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</si>
  <si>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</si>
  <si>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</si>
  <si>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</si>
  <si>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</si>
  <si>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</si>
  <si>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</si>
  <si>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</si>
  <si>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</si>
  <si>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</si>
  <si>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</si>
  <si>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</si>
  <si>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</si>
  <si>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</si>
  <si>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</si>
  <si>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</si>
  <si>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</si>
  <si>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</si>
  <si>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</si>
  <si>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</si>
  <si>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</si>
  <si>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</si>
  <si>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</si>
  <si>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</si>
  <si>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</si>
  <si>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</si>
  <si>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</si>
  <si>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</si>
  <si>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</si>
  <si>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</si>
  <si>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</si>
  <si>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</si>
  <si>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</si>
  <si>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</si>
  <si>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</si>
  <si>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</si>
  <si>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</si>
  <si>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</si>
  <si>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</si>
  <si>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</si>
  <si>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</si>
  <si>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</si>
  <si>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</si>
  <si>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</si>
  <si>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</si>
  <si>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</si>
  <si>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</si>
  <si>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</si>
  <si>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</si>
  <si>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</si>
  <si>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</si>
  <si>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</si>
  <si>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</si>
  <si>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</si>
  <si>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</si>
  <si>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</si>
  <si>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</si>
  <si>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</si>
  <si>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</si>
  <si>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</si>
  <si>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</si>
  <si>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</si>
  <si>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</si>
  <si>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</si>
  <si>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</si>
  <si>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</si>
  <si>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</si>
  <si>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</si>
  <si>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</si>
  <si>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</si>
  <si>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</si>
  <si>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</si>
  <si>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</si>
  <si>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</si>
  <si>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</si>
  <si>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</si>
  <si>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</si>
  <si>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</si>
  <si>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</si>
  <si>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</si>
  <si>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</si>
  <si>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</si>
  <si>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</si>
  <si>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</si>
  <si>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</si>
  <si>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</si>
  <si>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</si>
  <si>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</si>
  <si>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</si>
  <si>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</si>
  <si>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</si>
  <si>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</si>
  <si>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</si>
  <si>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</si>
  <si>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</si>
  <si>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</si>
  <si>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</si>
  <si>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</si>
  <si>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</si>
  <si>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</si>
  <si>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</si>
  <si>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</si>
  <si>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</si>
  <si>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</si>
  <si>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</si>
  <si>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</si>
  <si>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</si>
  <si>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</si>
  <si>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</si>
  <si>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</si>
  <si>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</si>
  <si>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</si>
  <si>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</si>
  <si>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</si>
  <si>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</si>
  <si>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</si>
  <si>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</si>
  <si>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</si>
  <si>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</si>
  <si>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</si>
  <si>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</si>
  <si>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</si>
  <si>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</si>
  <si>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</si>
  <si>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</si>
  <si>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</si>
  <si>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</si>
  <si>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</si>
  <si>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</si>
  <si>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</si>
  <si>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</si>
  <si>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</si>
  <si>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</si>
  <si>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</si>
  <si>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</si>
  <si>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</si>
  <si>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</si>
  <si>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</si>
  <si>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</si>
  <si>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</si>
  <si>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</si>
  <si>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</si>
  <si>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</si>
  <si>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</si>
  <si>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</si>
  <si>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</si>
  <si>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</si>
  <si>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</si>
  <si>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</si>
  <si>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</si>
  <si>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</si>
  <si>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</si>
  <si>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</si>
  <si>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</si>
  <si>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</si>
  <si>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</si>
  <si>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</si>
  <si>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</si>
  <si>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</si>
  <si>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</si>
  <si>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</si>
  <si>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</si>
  <si>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</si>
  <si>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</si>
  <si>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</si>
  <si>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</si>
  <si>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</si>
  <si>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</si>
  <si>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</si>
  <si>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</si>
  <si>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</si>
  <si>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</si>
  <si>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</si>
  <si>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</si>
  <si>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</si>
  <si>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</si>
  <si>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</si>
  <si>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</si>
  <si>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</si>
  <si>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</si>
  <si>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</si>
  <si>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</si>
  <si>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</si>
  <si>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</si>
  <si>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</si>
  <si>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</si>
  <si>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</si>
  <si>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</si>
  <si>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</si>
  <si>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</si>
  <si>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</si>
  <si>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</si>
  <si>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</si>
  <si>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</si>
  <si>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</si>
  <si>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</si>
  <si>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</si>
  <si>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</si>
  <si>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</si>
  <si>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</si>
  <si>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</si>
  <si>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</si>
  <si>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</si>
  <si>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</si>
  <si>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</si>
  <si>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</si>
  <si>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</si>
  <si>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</si>
  <si>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</si>
  <si>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</si>
  <si>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</si>
  <si>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</si>
  <si>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</si>
  <si>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</si>
  <si>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</si>
  <si>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</si>
  <si>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</si>
  <si>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</si>
  <si>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</si>
  <si>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</si>
  <si>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</si>
  <si>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</si>
  <si>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</si>
  <si>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</si>
  <si>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</si>
  <si>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</si>
  <si>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</si>
  <si>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</si>
  <si>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</si>
  <si>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</si>
  <si>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</si>
  <si>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</si>
  <si>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</si>
  <si>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</si>
  <si>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</si>
  <si>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</si>
  <si>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</si>
  <si>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</si>
  <si>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</si>
  <si>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</si>
  <si>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</si>
  <si>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</si>
  <si>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</si>
  <si>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</si>
  <si>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</si>
  <si>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</si>
  <si>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</si>
  <si>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</si>
  <si>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</si>
  <si>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</si>
  <si>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</si>
  <si>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</si>
  <si>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</si>
  <si>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</si>
  <si>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</si>
  <si>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</si>
  <si>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</si>
  <si>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</si>
  <si>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</si>
  <si>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</si>
  <si>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</si>
  <si>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</si>
  <si>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</si>
  <si>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</si>
  <si>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</si>
  <si>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</si>
  <si>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</si>
  <si>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</si>
  <si>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</si>
  <si>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</si>
  <si>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</si>
  <si>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</si>
  <si>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</si>
  <si>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</si>
  <si>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</si>
  <si>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</si>
  <si>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</si>
  <si>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</si>
  <si>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</si>
  <si>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</si>
  <si>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</si>
  <si>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</si>
  <si>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</si>
  <si>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</si>
  <si>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</si>
  <si>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</si>
  <si>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</si>
  <si>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</si>
  <si>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</si>
  <si>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</si>
  <si>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</si>
  <si>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</si>
  <si>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</si>
  <si>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</si>
  <si>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</si>
  <si>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</si>
  <si>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</si>
  <si>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</si>
  <si>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</si>
  <si>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</si>
  <si>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</si>
  <si>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</si>
  <si>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</si>
  <si>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</si>
  <si>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</si>
  <si>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</si>
  <si>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</si>
  <si>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</si>
  <si>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</si>
  <si>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</si>
  <si>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</si>
  <si>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</si>
  <si>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</si>
  <si>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</si>
  <si>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</si>
  <si>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</si>
  <si>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</si>
  <si>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</si>
  <si>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</si>
  <si>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</si>
  <si>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</si>
  <si>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</si>
  <si>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</si>
  <si>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</si>
  <si>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</si>
  <si>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</si>
  <si>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</si>
  <si>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</si>
  <si>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</si>
  <si>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</si>
  <si>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</si>
  <si>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</si>
  <si>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</si>
  <si>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</si>
  <si>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</si>
  <si>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</si>
  <si>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</si>
  <si>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</si>
  <si>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</si>
  <si>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</si>
  <si>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</si>
  <si>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</si>
  <si>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</si>
  <si>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</si>
  <si>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</si>
  <si>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</si>
  <si>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</si>
  <si>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</si>
  <si>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</si>
  <si>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</si>
  <si>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</si>
  <si>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</si>
  <si>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</si>
  <si>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</si>
  <si>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</si>
  <si>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</si>
  <si>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</si>
  <si>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</si>
  <si>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</si>
  <si>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</si>
  <si>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</si>
  <si>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</si>
  <si>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</si>
  <si>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</si>
  <si>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</si>
  <si>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</si>
  <si>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</si>
  <si>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</si>
  <si>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</si>
  <si>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</si>
  <si>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</si>
  <si>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</si>
  <si>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</si>
  <si>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</si>
  <si>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</si>
  <si>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</si>
  <si>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</si>
  <si>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</si>
  <si>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</si>
  <si>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</si>
  <si>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</si>
  <si>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</si>
  <si>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</si>
  <si>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</si>
  <si>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</si>
  <si>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</si>
  <si>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</si>
  <si>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</si>
  <si>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</si>
  <si>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</si>
  <si>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</si>
  <si>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</si>
  <si>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</si>
  <si>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</si>
  <si>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</si>
  <si>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</si>
  <si>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</si>
  <si>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</si>
  <si>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</si>
  <si>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</si>
  <si>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</si>
  <si>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</si>
  <si>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</si>
  <si>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</si>
  <si>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</si>
  <si>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</si>
  <si>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</si>
  <si>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</si>
  <si>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</si>
  <si>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</si>
  <si>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</si>
  <si>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</si>
  <si>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</si>
  <si>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</si>
  <si>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</si>
  <si>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</si>
  <si>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</si>
  <si>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</si>
  <si>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</si>
  <si>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</si>
  <si>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</si>
  <si>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</si>
  <si>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</si>
  <si>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</si>
  <si>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</si>
  <si>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</si>
  <si>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</si>
  <si>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</si>
  <si>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</si>
  <si>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</si>
  <si>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</si>
  <si>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</si>
  <si>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</si>
  <si>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</si>
  <si>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</si>
  <si>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</si>
  <si>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</si>
  <si>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</si>
  <si>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</si>
  <si>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</si>
  <si>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</si>
  <si>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</si>
  <si>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</si>
  <si>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</si>
  <si>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</si>
  <si>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</si>
  <si>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</si>
  <si>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</si>
  <si>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</si>
  <si>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</si>
  <si>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</si>
  <si>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</si>
  <si>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</si>
  <si>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</si>
  <si>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</si>
  <si>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</si>
  <si>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</si>
  <si>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</si>
  <si>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</si>
  <si>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</si>
  <si>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</si>
  <si>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</si>
  <si>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</si>
  <si>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</si>
  <si>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</si>
  <si>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</si>
  <si>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</si>
  <si>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</si>
  <si>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</si>
  <si>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</si>
  <si>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</si>
  <si>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</si>
  <si>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</si>
  <si>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</si>
  <si>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</si>
  <si>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</si>
  <si>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</si>
  <si>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</si>
  <si>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</si>
  <si>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</si>
  <si>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</si>
  <si>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</si>
  <si>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</si>
  <si>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</si>
  <si>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</si>
  <si>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</si>
  <si>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</si>
  <si>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</si>
  <si>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</si>
  <si>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</si>
  <si>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</si>
  <si>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</si>
  <si>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</si>
  <si>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</si>
  <si>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</si>
  <si>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</si>
  <si>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</si>
  <si>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</si>
  <si>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</si>
  <si>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</si>
  <si>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</si>
  <si>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</si>
  <si>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</si>
  <si>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</si>
  <si>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</si>
  <si>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</si>
  <si>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</si>
  <si>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</si>
  <si>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</si>
  <si>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</si>
  <si>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</si>
  <si>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</si>
  <si>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</si>
  <si>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</si>
  <si>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</si>
  <si>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</si>
  <si>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</si>
  <si>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</si>
  <si>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</si>
  <si>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</si>
  <si>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</si>
  <si>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</si>
  <si>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</si>
  <si>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</si>
  <si>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</si>
  <si>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</si>
  <si>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</si>
  <si>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</si>
  <si>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</si>
  <si>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</si>
  <si>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</si>
  <si>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</si>
  <si>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</si>
  <si>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</si>
  <si>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</si>
  <si>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</si>
  <si>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</si>
  <si>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</si>
  <si>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</si>
  <si>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</si>
  <si>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</si>
  <si>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</si>
  <si>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</si>
  <si>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</si>
  <si>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</si>
  <si>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</si>
  <si>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</si>
  <si>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</si>
  <si>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</si>
  <si>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</si>
  <si>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</si>
  <si>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</si>
  <si>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</si>
  <si>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</si>
  <si>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</si>
  <si>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</si>
  <si>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</si>
  <si>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</si>
  <si>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</si>
  <si>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</si>
  <si>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</si>
  <si>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</si>
  <si>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</si>
  <si>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</si>
  <si>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</si>
  <si>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</si>
  <si>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</si>
  <si>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</si>
  <si>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</si>
  <si>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</si>
  <si>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</si>
  <si>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</si>
  <si>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</si>
  <si>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</si>
  <si>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</si>
  <si>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</si>
  <si>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</si>
  <si>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</si>
  <si>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</si>
  <si>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</si>
  <si>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</si>
  <si>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</si>
  <si>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</si>
  <si>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</si>
  <si>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</si>
  <si>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</si>
  <si>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</si>
  <si>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</si>
  <si>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</si>
  <si>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</si>
  <si>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</si>
  <si>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</si>
  <si>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</si>
  <si>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</si>
  <si>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</si>
  <si>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</si>
  <si>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</si>
  <si>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</si>
  <si>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</si>
  <si>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</si>
  <si>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</si>
  <si>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</si>
  <si>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</si>
  <si>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</si>
  <si>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</si>
  <si>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</si>
  <si>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</si>
  <si>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</si>
  <si>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</si>
  <si>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</si>
  <si>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</si>
  <si>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</si>
  <si>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</si>
  <si>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</si>
  <si>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</si>
  <si>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</si>
  <si>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</si>
  <si>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</si>
  <si>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</si>
  <si>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</si>
  <si>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</si>
  <si>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</si>
  <si>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</si>
  <si>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</si>
  <si>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</si>
  <si>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</si>
  <si>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</si>
  <si>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</si>
  <si>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</si>
  <si>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</si>
  <si>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</si>
  <si>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</si>
  <si>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</si>
  <si>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</si>
  <si>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</si>
  <si>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</si>
  <si>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</si>
  <si>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</si>
  <si>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</si>
  <si>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</si>
  <si>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</si>
  <si>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</si>
  <si>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</si>
  <si>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</si>
  <si>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</si>
  <si>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</si>
  <si>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</si>
  <si>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</si>
  <si>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</si>
  <si>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</si>
  <si>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</si>
  <si>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</si>
  <si>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</si>
  <si>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</si>
  <si>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</si>
  <si>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</si>
  <si>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</si>
  <si>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</si>
  <si>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</si>
  <si>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</si>
  <si>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</si>
  <si>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</si>
  <si>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</si>
  <si>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</si>
  <si>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</si>
  <si>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</si>
  <si>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</si>
  <si>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</si>
  <si>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</si>
  <si>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</si>
  <si>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</si>
  <si>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</si>
  <si>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</si>
  <si>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</si>
  <si>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</si>
  <si>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</si>
  <si>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</si>
  <si>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</si>
  <si>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</si>
  <si>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</si>
  <si>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</si>
  <si>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</si>
  <si>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</si>
  <si>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</si>
  <si>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</si>
  <si>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</si>
  <si>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</si>
  <si>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</si>
  <si>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</si>
  <si>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</si>
  <si>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</si>
  <si>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</si>
  <si>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</si>
  <si>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</si>
  <si>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</si>
  <si>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</si>
  <si>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</si>
  <si>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</si>
  <si>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</si>
  <si>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</si>
  <si>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</si>
  <si>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</si>
  <si>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</si>
  <si>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</si>
  <si>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</si>
  <si>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</si>
  <si>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</si>
  <si>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</si>
  <si>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</si>
  <si>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</si>
  <si>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</si>
  <si>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</si>
  <si>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</si>
  <si>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</si>
  <si>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</si>
  <si>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</si>
  <si>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</si>
  <si>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</si>
  <si>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</si>
  <si>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</si>
  <si>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</si>
  <si>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</si>
  <si>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</si>
  <si>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</si>
  <si>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</si>
  <si>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</si>
  <si>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</si>
  <si>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</si>
  <si>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</si>
  <si>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</si>
  <si>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</si>
  <si>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</si>
  <si>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</si>
  <si>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</si>
  <si>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</si>
  <si>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</si>
  <si>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</si>
  <si>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</si>
  <si>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</si>
  <si>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</si>
  <si>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</si>
  <si>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</si>
  <si>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</si>
  <si>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</si>
  <si>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</si>
  <si>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</si>
  <si>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</si>
  <si>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</si>
  <si>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</si>
  <si>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</si>
  <si>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</si>
  <si>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</si>
  <si>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</si>
  <si>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</si>
  <si>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</si>
  <si>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</si>
  <si>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</si>
  <si>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</si>
  <si>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</si>
  <si>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</si>
  <si>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</si>
  <si>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</si>
  <si>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</si>
  <si>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</si>
  <si>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</si>
  <si>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</si>
  <si>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</si>
  <si>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</si>
  <si>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</si>
  <si>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</si>
  <si>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</si>
  <si>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</si>
  <si>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</si>
  <si>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</si>
  <si>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</si>
  <si>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</si>
  <si>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</si>
  <si>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</si>
  <si>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</si>
  <si>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</si>
  <si>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</si>
  <si>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</si>
  <si>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</si>
  <si>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</si>
  <si>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</si>
  <si>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</si>
  <si>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</si>
  <si>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</si>
  <si>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</si>
  <si>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</si>
  <si>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</si>
  <si>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</si>
  <si>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</si>
  <si>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</si>
  <si>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</si>
  <si>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</si>
  <si>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</si>
  <si>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</si>
  <si>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</si>
  <si>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</si>
  <si>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</si>
  <si>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</si>
  <si>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</si>
  <si>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</si>
  <si>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</si>
  <si>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</si>
  <si>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</si>
  <si>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</si>
  <si>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</si>
  <si>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</si>
  <si>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</si>
  <si>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</si>
  <si>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</si>
  <si>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</si>
  <si>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</si>
  <si>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</si>
  <si>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</si>
  <si>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</si>
  <si>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</si>
  <si>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</si>
  <si>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</si>
  <si>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</si>
  <si>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</si>
  <si>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</si>
  <si>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</si>
  <si>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</si>
  <si>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</si>
  <si>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</si>
  <si>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</si>
  <si>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</si>
  <si>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</si>
  <si>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</si>
  <si>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</si>
  <si>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</si>
  <si>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</si>
  <si>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</si>
  <si>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</si>
  <si>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</si>
  <si>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</si>
  <si>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</si>
  <si>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</si>
  <si>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</si>
  <si>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</si>
  <si>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</si>
  <si>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</si>
  <si>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</si>
  <si>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</si>
  <si>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</si>
  <si>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</si>
  <si>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</si>
  <si>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</si>
  <si>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</si>
  <si>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</si>
  <si>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</si>
  <si>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</si>
  <si>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</si>
  <si>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</si>
  <si>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</si>
  <si>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</si>
  <si>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</si>
  <si>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</si>
  <si>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</si>
  <si>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</si>
  <si>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</si>
  <si>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</si>
  <si>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</si>
  <si>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</si>
  <si>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</si>
  <si>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</si>
  <si>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</si>
  <si>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</si>
  <si>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</si>
  <si>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</si>
  <si>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</si>
  <si>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</si>
  <si>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</si>
  <si>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</si>
  <si>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</si>
  <si>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</si>
  <si>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</si>
  <si>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</si>
  <si>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</si>
  <si>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</si>
  <si>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</si>
  <si>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</si>
  <si>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</si>
  <si>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</si>
  <si>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</si>
  <si>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</si>
  <si>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</si>
  <si>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</si>
  <si>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</si>
  <si>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</si>
  <si>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</si>
  <si>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</si>
  <si>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</si>
  <si>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</si>
  <si>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</si>
  <si>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</si>
  <si>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</si>
  <si>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</si>
  <si>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</si>
  <si>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</si>
  <si>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</si>
  <si>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</si>
  <si>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</si>
  <si>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</si>
  <si>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</si>
  <si>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</si>
  <si>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</si>
  <si>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</si>
  <si>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</si>
  <si>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</si>
  <si>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</si>
  <si>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</si>
  <si>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</si>
  <si>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</si>
  <si>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</si>
  <si>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</si>
  <si>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</si>
  <si>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</si>
  <si>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</si>
  <si>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</si>
  <si>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</si>
  <si>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</si>
  <si>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</si>
  <si>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</si>
  <si>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</si>
  <si>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</si>
  <si>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</si>
  <si>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</si>
  <si>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</si>
  <si>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</si>
  <si>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</si>
  <si>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</si>
  <si>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</si>
  <si>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</si>
  <si>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</si>
  <si>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</si>
  <si>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</si>
  <si>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</si>
  <si>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</si>
  <si>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</si>
  <si>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</si>
  <si>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</si>
  <si>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</si>
  <si>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</si>
  <si>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</si>
  <si>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</si>
  <si>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</si>
  <si>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</si>
  <si>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</si>
  <si>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</si>
  <si>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</si>
  <si>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</si>
  <si>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</si>
  <si>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</si>
  <si>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</si>
  <si>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</si>
  <si>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</si>
  <si>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</si>
  <si>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</si>
  <si>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</si>
  <si>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</si>
  <si>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</si>
  <si>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</si>
  <si>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</si>
  <si>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</si>
  <si>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</si>
  <si>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</si>
  <si>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</si>
  <si>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</si>
  <si>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</si>
  <si>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</si>
  <si>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</si>
  <si>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</si>
  <si>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</si>
  <si>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</si>
  <si>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</si>
  <si>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</si>
  <si>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</si>
  <si>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</si>
  <si>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</si>
  <si>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</si>
  <si>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</si>
  <si>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</si>
  <si>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</si>
  <si>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</si>
  <si>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</si>
  <si>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</si>
  <si>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</si>
  <si>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</si>
  <si>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</si>
  <si>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</si>
  <si>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</si>
  <si>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</si>
  <si>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</si>
  <si>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</si>
  <si>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</si>
  <si>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</si>
  <si>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</si>
  <si>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</si>
  <si>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</si>
  <si>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</si>
  <si>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</si>
  <si>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</si>
  <si>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</si>
  <si>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</si>
  <si>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</si>
  <si>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</si>
  <si>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</si>
  <si>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</si>
  <si>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</si>
  <si>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</si>
  <si>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</si>
  <si>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</si>
  <si>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</si>
  <si>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</si>
  <si>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</si>
  <si>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</si>
  <si>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</si>
  <si>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</si>
  <si>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</si>
  <si>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</si>
  <si>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</si>
  <si>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</si>
  <si>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</si>
  <si>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</si>
  <si>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</si>
  <si>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</si>
  <si>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</si>
  <si>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</si>
  <si>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</si>
  <si>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</si>
  <si>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</si>
  <si>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</si>
  <si>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</si>
  <si>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</si>
  <si>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</si>
  <si>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</si>
  <si>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</si>
  <si>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</si>
  <si>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</si>
  <si>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</si>
  <si>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</si>
  <si>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</si>
  <si>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</si>
  <si>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</si>
  <si>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</si>
  <si>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</si>
  <si>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</si>
  <si>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</si>
  <si>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</si>
  <si>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</si>
  <si>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</si>
  <si>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</si>
  <si>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</si>
  <si>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</si>
  <si>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</si>
  <si>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</si>
  <si>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</si>
  <si>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</si>
  <si>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</si>
  <si>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</si>
  <si>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</si>
  <si>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</si>
  <si>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</si>
  <si>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</si>
  <si>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</si>
  <si>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</si>
  <si>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</si>
  <si>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</si>
  <si>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</si>
  <si>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</si>
  <si>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</si>
  <si>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</si>
  <si>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</si>
  <si>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</si>
  <si>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</si>
  <si>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</si>
  <si>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</si>
  <si>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</si>
  <si>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</si>
  <si>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</si>
  <si>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</si>
  <si>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</si>
  <si>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</si>
  <si>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</si>
  <si>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</si>
  <si>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</si>
  <si>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</si>
  <si>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</si>
  <si>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</si>
  <si>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</si>
  <si>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</si>
  <si>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</si>
  <si>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</si>
  <si>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</si>
  <si>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</si>
  <si>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</si>
  <si>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</si>
  <si>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</si>
  <si>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</si>
  <si>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</si>
  <si>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</si>
  <si>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</si>
  <si>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</si>
  <si>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</si>
  <si>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</si>
  <si>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</si>
  <si>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</si>
  <si>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</si>
  <si>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</si>
  <si>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</si>
  <si>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</si>
  <si>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</si>
  <si>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</si>
  <si>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</si>
  <si>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</si>
  <si>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</si>
  <si>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</si>
  <si>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</si>
  <si>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</si>
  <si>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</si>
  <si>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</si>
  <si>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</si>
  <si>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</si>
  <si>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</si>
  <si>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</si>
  <si>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</si>
  <si>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</si>
  <si>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</si>
  <si>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</si>
  <si>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</si>
  <si>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</si>
  <si>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</si>
  <si>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</si>
  <si>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</si>
  <si>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</si>
  <si>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</si>
  <si>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</si>
  <si>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</si>
  <si>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</si>
  <si>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</si>
  <si>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</si>
  <si>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</si>
  <si>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</si>
  <si>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</si>
  <si>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</si>
  <si>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</si>
  <si>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</si>
  <si>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</si>
  <si>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</si>
  <si>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</si>
  <si>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</si>
  <si>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</si>
  <si>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</si>
  <si>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</si>
  <si>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</si>
  <si>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</si>
  <si>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</si>
  <si>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</si>
  <si>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</si>
  <si>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</si>
  <si>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</si>
  <si>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</si>
  <si>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</si>
  <si>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</si>
  <si>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</si>
  <si>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</si>
  <si>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</si>
  <si>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</si>
  <si>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</si>
  <si>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</si>
  <si>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</si>
  <si>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</si>
  <si>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</si>
  <si>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</si>
  <si>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</si>
  <si>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</si>
  <si>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</si>
  <si>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</si>
  <si>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</si>
  <si>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</si>
  <si>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</si>
  <si>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</si>
  <si>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</si>
  <si>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</si>
  <si>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</si>
  <si>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</si>
  <si>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</si>
  <si>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</si>
  <si>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</si>
  <si>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</si>
  <si>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</si>
  <si>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</si>
  <si>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</si>
  <si>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</si>
  <si>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</si>
  <si>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</si>
  <si>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</si>
  <si>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</si>
  <si>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</si>
  <si>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</si>
  <si>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</si>
  <si>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</si>
  <si>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</si>
  <si>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</si>
  <si>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</si>
  <si>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</si>
  <si>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</si>
  <si>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</si>
  <si>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</si>
  <si>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</si>
  <si>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</si>
  <si>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</si>
  <si>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</si>
  <si>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</si>
  <si>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</si>
  <si>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</si>
  <si>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</si>
  <si>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</si>
  <si>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</si>
  <si>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</si>
  <si>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</si>
  <si>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</si>
  <si>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</si>
  <si>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</si>
  <si>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</si>
  <si>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</si>
  <si>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</si>
  <si>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</si>
  <si>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</si>
  <si>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</si>
  <si>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</si>
  <si>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</si>
  <si>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</si>
  <si>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</si>
  <si>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</si>
  <si>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</si>
  <si>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</si>
  <si>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</si>
  <si>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</si>
  <si>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</si>
  <si>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</si>
  <si>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</si>
  <si>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</si>
  <si>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</si>
  <si>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</si>
  <si>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</si>
  <si>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</si>
  <si>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</si>
  <si>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</si>
  <si>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</si>
  <si>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</si>
  <si>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</si>
  <si>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</si>
  <si>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</si>
  <si>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</si>
  <si>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</si>
  <si>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</si>
  <si>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</si>
  <si>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</si>
  <si>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</si>
  <si>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</si>
  <si>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</si>
  <si>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</si>
  <si>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</si>
  <si>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</si>
  <si>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</si>
  <si>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</si>
  <si>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</si>
  <si>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</si>
  <si>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</si>
  <si>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</si>
  <si>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</si>
  <si>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</si>
  <si>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</si>
  <si>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</si>
  <si>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</si>
  <si>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</si>
  <si>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</si>
  <si>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</si>
  <si>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</si>
  <si>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</si>
  <si>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</si>
  <si>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</si>
  <si>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</si>
  <si>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</si>
  <si>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</si>
  <si>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</si>
  <si>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</si>
  <si>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</si>
  <si>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</si>
  <si>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</si>
  <si>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</si>
  <si>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</si>
  <si>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</si>
  <si>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</si>
  <si>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</si>
  <si>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</si>
  <si>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</si>
  <si>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</si>
  <si>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</si>
  <si>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</si>
  <si>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</si>
  <si>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</si>
  <si>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</si>
  <si>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</si>
  <si>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</si>
  <si>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</si>
  <si>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</si>
  <si>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</si>
  <si>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</si>
  <si>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</si>
  <si>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</si>
  <si>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</si>
  <si>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</si>
  <si>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</si>
  <si>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</si>
  <si>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</si>
  <si>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</si>
  <si>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</si>
  <si>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</si>
  <si>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</si>
  <si>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</si>
  <si>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</si>
  <si>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</si>
  <si>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</si>
  <si>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</si>
  <si>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</si>
  <si>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</si>
  <si>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</si>
  <si>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</si>
  <si>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</si>
  <si>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</si>
  <si>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</si>
  <si>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</si>
  <si>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</si>
  <si>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</si>
  <si>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</si>
  <si>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</si>
  <si>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</si>
  <si>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</si>
  <si>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</si>
  <si>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</si>
  <si>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</si>
  <si>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</si>
  <si>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</si>
  <si>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</si>
  <si>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</si>
  <si>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</si>
  <si>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</si>
  <si>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</si>
  <si>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</si>
  <si>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</si>
  <si>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</si>
  <si>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</si>
  <si>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</si>
  <si>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</si>
  <si>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</si>
  <si>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</si>
  <si>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</si>
  <si>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</si>
  <si>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</si>
  <si>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</si>
  <si>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</si>
  <si>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</si>
  <si>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</si>
  <si>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</si>
  <si>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</si>
  <si>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</si>
  <si>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</si>
  <si>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</si>
  <si>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</si>
  <si>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</si>
  <si>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</si>
  <si>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</si>
  <si>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</si>
  <si>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</si>
  <si>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</si>
  <si>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</si>
  <si>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</si>
  <si>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</si>
  <si>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</si>
  <si>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</si>
  <si>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</si>
  <si>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</si>
  <si>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</si>
  <si>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</si>
  <si>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</si>
  <si>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</si>
  <si>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</si>
  <si>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</si>
  <si>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</si>
  <si>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</si>
  <si>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</si>
  <si>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</si>
  <si>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</si>
  <si>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</si>
  <si>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</si>
  <si>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</si>
  <si>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</si>
  <si>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</si>
  <si>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</si>
  <si>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</si>
  <si>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</si>
  <si>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</si>
  <si>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</si>
  <si>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</si>
  <si>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</si>
  <si>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</si>
  <si>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</si>
  <si>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</si>
  <si>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</si>
  <si>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</si>
  <si>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</si>
  <si>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</si>
  <si>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</si>
  <si>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</si>
  <si>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</si>
  <si>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</si>
  <si>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</si>
  <si>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</si>
  <si>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</si>
  <si>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</si>
  <si>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</si>
  <si>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</si>
  <si>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</si>
  <si>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</si>
  <si>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</si>
  <si>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</si>
  <si>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</si>
  <si>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</si>
  <si>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</si>
  <si>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</si>
  <si>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</si>
  <si>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</si>
  <si>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</si>
  <si>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</si>
  <si>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</si>
  <si>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</si>
  <si>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</si>
  <si>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</si>
  <si>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</si>
  <si>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</si>
  <si>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</si>
  <si>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</si>
  <si>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</si>
  <si>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</si>
  <si>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</si>
  <si>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</si>
  <si>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</si>
  <si>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</si>
  <si>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</si>
  <si>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</si>
  <si>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</si>
  <si>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</si>
  <si>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</si>
  <si>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</si>
  <si>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</si>
  <si>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</si>
  <si>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</si>
  <si>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</si>
  <si>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</si>
  <si>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</si>
  <si>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</si>
  <si>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</si>
  <si>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</si>
  <si>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</si>
  <si>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</si>
  <si>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</si>
  <si>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</si>
  <si>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</si>
  <si>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</si>
  <si>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</si>
  <si>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</si>
  <si>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</si>
  <si>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</si>
  <si>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</si>
  <si>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</si>
  <si>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</si>
  <si>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</si>
  <si>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</si>
  <si>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</si>
  <si>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</si>
  <si>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</si>
  <si>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</si>
  <si>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</si>
  <si>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</si>
  <si>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</si>
  <si>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</si>
  <si>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</si>
  <si>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</si>
  <si>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</si>
  <si>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</si>
  <si>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</si>
  <si>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</si>
  <si>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</si>
  <si>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</si>
  <si>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</si>
  <si>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</si>
  <si>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</si>
  <si>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</si>
  <si>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</si>
  <si>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</si>
  <si>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</si>
  <si>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</si>
  <si>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</si>
  <si>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</si>
  <si>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</si>
  <si>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</si>
  <si>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</si>
  <si>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</si>
  <si>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</si>
  <si>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</si>
  <si>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</si>
  <si>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</si>
  <si>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</si>
  <si>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</si>
  <si>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</si>
  <si>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</si>
  <si>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</si>
  <si>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</si>
  <si>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</si>
  <si>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</si>
  <si>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</si>
  <si>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</si>
  <si>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</si>
  <si>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</si>
  <si>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</si>
  <si>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</si>
  <si>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</si>
  <si>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</si>
  <si>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</si>
  <si>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</si>
  <si>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</si>
  <si>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</si>
  <si>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</si>
  <si>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</si>
  <si>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</si>
  <si>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</si>
  <si>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</si>
  <si>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</si>
  <si>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</si>
  <si>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</si>
  <si>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</si>
  <si>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</si>
  <si>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</si>
  <si>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</si>
  <si>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</si>
  <si>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</si>
  <si>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</si>
  <si>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</si>
  <si>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</si>
  <si>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</si>
  <si>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</si>
  <si>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</si>
  <si>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</si>
  <si>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</si>
  <si>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</si>
  <si>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</si>
  <si>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</si>
  <si>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</si>
  <si>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</si>
  <si>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</si>
  <si>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</si>
  <si>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</si>
  <si>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</si>
  <si>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</si>
  <si>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</si>
  <si>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</si>
  <si>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</si>
  <si>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</si>
  <si>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</si>
  <si>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</si>
  <si>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</si>
  <si>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</si>
  <si>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</si>
  <si>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</si>
  <si>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</si>
  <si>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</si>
  <si>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</si>
  <si>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</si>
  <si>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</si>
  <si>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</si>
  <si>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</si>
  <si>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</si>
  <si>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</si>
  <si>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</si>
  <si>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</si>
  <si>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</si>
  <si>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</si>
  <si>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</si>
  <si>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</si>
  <si>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</si>
  <si>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</si>
  <si>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</si>
  <si>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</si>
  <si>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</si>
  <si>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</si>
  <si>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</si>
  <si>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</si>
  <si>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</si>
  <si>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</si>
  <si>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</si>
  <si>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</si>
  <si>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</si>
  <si>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</si>
  <si>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</si>
  <si>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</si>
  <si>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</si>
  <si>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</si>
  <si>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</si>
  <si>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</si>
  <si>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</si>
  <si>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</si>
  <si>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</si>
  <si>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</si>
  <si>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</si>
  <si>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</si>
  <si>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</si>
  <si>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</si>
  <si>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</si>
  <si>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</si>
  <si>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</si>
  <si>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</si>
  <si>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</si>
  <si>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</si>
  <si>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</si>
  <si>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</si>
  <si>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</si>
  <si>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</si>
  <si>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</si>
  <si>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</si>
  <si>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</si>
  <si>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</si>
  <si>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</si>
  <si>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</si>
  <si>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</si>
  <si>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</si>
  <si>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</si>
  <si>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</si>
  <si>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</si>
  <si>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</si>
  <si>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</si>
  <si>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</si>
  <si>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</si>
  <si>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</si>
  <si>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</si>
  <si>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</si>
  <si>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</si>
  <si>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</si>
  <si>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</si>
  <si>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</si>
  <si>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</si>
  <si>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</si>
  <si>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</si>
  <si>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</si>
  <si>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</si>
  <si>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</si>
  <si>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</si>
  <si>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</si>
  <si>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</si>
  <si>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</si>
  <si>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</si>
  <si>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</si>
  <si>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</si>
  <si>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</si>
  <si>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</si>
  <si>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</si>
  <si>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</si>
  <si>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</si>
  <si>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</si>
  <si>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</si>
  <si>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</si>
  <si>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</si>
  <si>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</si>
  <si>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</si>
  <si>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</si>
  <si>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</si>
  <si>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</si>
  <si>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</si>
  <si>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</si>
  <si>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</si>
  <si>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</si>
  <si>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</si>
  <si>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</si>
  <si>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</si>
  <si>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</si>
  <si>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</si>
  <si>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</si>
  <si>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</si>
  <si>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</si>
  <si>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</si>
  <si>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</si>
  <si>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</si>
  <si>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</si>
  <si>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</si>
  <si>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</si>
  <si>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</si>
  <si>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</si>
  <si>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</si>
  <si>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</si>
  <si>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</si>
  <si>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</si>
  <si>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</si>
  <si>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</si>
  <si>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</si>
  <si>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</si>
  <si>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</si>
  <si>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</si>
  <si>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</si>
  <si>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</si>
  <si>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</si>
  <si>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</si>
  <si>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</si>
  <si>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</si>
  <si>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</si>
  <si>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</si>
  <si>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</si>
  <si>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</si>
  <si>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</si>
  <si>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</si>
  <si>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</si>
  <si>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</si>
  <si>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</si>
  <si>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</si>
  <si>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</si>
  <si>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</si>
  <si>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</si>
  <si>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</si>
  <si>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</si>
  <si>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</si>
  <si>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</si>
  <si>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</si>
  <si>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</si>
  <si>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</si>
  <si>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</si>
  <si>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</si>
  <si>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</si>
  <si>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</si>
  <si>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</si>
  <si>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</si>
  <si>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</si>
  <si>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</si>
  <si>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</si>
  <si>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</si>
  <si>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</si>
  <si>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</si>
  <si>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</si>
  <si>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</si>
  <si>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</si>
  <si>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</si>
  <si>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</si>
  <si>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</si>
  <si>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</si>
  <si>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</si>
  <si>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</si>
  <si>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</si>
  <si>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</si>
  <si>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</si>
  <si>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</si>
  <si>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</si>
  <si>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</si>
  <si>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</si>
  <si>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</si>
  <si>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</si>
  <si>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</si>
  <si>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</si>
  <si>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</si>
  <si>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</si>
  <si>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</si>
  <si>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</si>
  <si>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</si>
  <si>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</si>
  <si>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</si>
  <si>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</si>
  <si>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</si>
  <si>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</si>
  <si>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</si>
  <si>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</si>
  <si>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</si>
  <si>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</si>
  <si>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</si>
  <si>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</si>
  <si>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</si>
  <si>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</si>
  <si>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</si>
  <si>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</si>
  <si>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</si>
  <si>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</si>
  <si>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</si>
  <si>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</si>
  <si>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</si>
  <si>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</si>
  <si>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</si>
  <si>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</si>
  <si>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</si>
  <si>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</si>
  <si>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</si>
  <si>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</si>
  <si>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</si>
  <si>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</si>
  <si>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</si>
  <si>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</si>
  <si>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</si>
  <si>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</si>
  <si>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</si>
  <si>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</si>
  <si>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</si>
  <si>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</si>
  <si>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</si>
  <si>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</si>
  <si>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</si>
  <si>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</si>
  <si>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</si>
  <si>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</si>
  <si>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</si>
  <si>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</si>
  <si>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</si>
  <si>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</si>
  <si>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</si>
  <si>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</si>
  <si>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</si>
  <si>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</si>
  <si>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</si>
  <si>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</si>
  <si>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</si>
  <si>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</si>
  <si>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</si>
  <si>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</si>
  <si>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</si>
  <si>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</si>
  <si>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</si>
  <si>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</si>
  <si>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</si>
  <si>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</si>
  <si>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</si>
  <si>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</si>
  <si>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</si>
  <si>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</si>
  <si>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</si>
  <si>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</si>
  <si>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</si>
  <si>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</si>
  <si>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</si>
  <si>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</si>
  <si>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</si>
  <si>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</si>
  <si>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</si>
  <si>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</si>
  <si>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</si>
  <si>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</si>
  <si>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</si>
  <si>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</si>
  <si>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</si>
  <si>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</si>
  <si>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</si>
  <si>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</si>
  <si>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</si>
  <si>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</si>
  <si>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</si>
  <si>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</si>
  <si>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</si>
  <si>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</si>
  <si>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</si>
  <si>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</si>
  <si>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</si>
  <si>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</si>
  <si>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</si>
  <si>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</si>
  <si>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</si>
  <si>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</si>
  <si>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</si>
  <si>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</si>
  <si>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</si>
  <si>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</si>
  <si>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</si>
  <si>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</si>
  <si>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</si>
  <si>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</si>
  <si>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</si>
  <si>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</si>
  <si>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</si>
  <si>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</si>
  <si>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</si>
  <si>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</si>
  <si>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</si>
  <si>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</si>
  <si>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</si>
  <si>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</si>
  <si>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</si>
  <si>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</si>
  <si>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</si>
  <si>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</si>
  <si>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</si>
  <si>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</si>
  <si>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</si>
  <si>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</si>
  <si>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</si>
  <si>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</si>
  <si>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</si>
  <si>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</si>
  <si>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</si>
  <si>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</si>
  <si>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</si>
  <si>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</si>
  <si>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</si>
  <si>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</si>
  <si>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</si>
  <si>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</si>
  <si>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</si>
  <si>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</si>
  <si>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</si>
  <si>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</si>
  <si>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</si>
  <si>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</si>
  <si>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</si>
  <si>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</si>
  <si>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</si>
  <si>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</si>
  <si>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</si>
  <si>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</si>
  <si>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</si>
  <si>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</si>
  <si>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</si>
  <si>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</si>
  <si>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</si>
  <si>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</si>
  <si>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</si>
  <si>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</si>
  <si>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</si>
  <si>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</si>
  <si>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</si>
  <si>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</si>
  <si>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</si>
  <si>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</si>
  <si>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</si>
  <si>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</si>
  <si>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</si>
  <si>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</si>
  <si>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</si>
  <si>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</si>
  <si>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</si>
  <si>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</si>
  <si>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</si>
  <si>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</si>
  <si>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</si>
  <si>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</si>
  <si>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</si>
  <si>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</si>
  <si>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</si>
  <si>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</si>
  <si>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</si>
  <si>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</si>
  <si>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</si>
  <si>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</si>
  <si>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</si>
  <si>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</si>
  <si>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</si>
  <si>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</si>
  <si>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</si>
  <si>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</si>
  <si>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</si>
  <si>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</si>
  <si>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</si>
  <si>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</si>
  <si>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</si>
  <si>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</si>
  <si>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</si>
  <si>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</si>
  <si>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</si>
  <si>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</si>
  <si>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</si>
  <si>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</si>
  <si>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</si>
  <si>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</si>
  <si>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</si>
  <si>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</si>
  <si>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</si>
  <si>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</si>
  <si>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</si>
  <si>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</si>
  <si>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</si>
  <si>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</si>
  <si>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</si>
  <si>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</si>
  <si>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</si>
  <si>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</si>
  <si>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</si>
  <si>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</si>
  <si>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</si>
  <si>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</si>
  <si>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</si>
  <si>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</si>
  <si>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</si>
  <si>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</si>
  <si>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</si>
  <si>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</si>
  <si>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</si>
  <si>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</si>
  <si>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</si>
  <si>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</si>
  <si>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</si>
  <si>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</si>
  <si>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</si>
  <si>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</si>
  <si>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</si>
  <si>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</si>
  <si>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</si>
  <si>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</si>
  <si>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</si>
  <si>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</si>
  <si>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</si>
  <si>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</si>
  <si>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</si>
  <si>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</si>
  <si>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</si>
  <si>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</si>
  <si>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</si>
  <si>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</si>
  <si>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</si>
  <si>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</si>
  <si>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</si>
  <si>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</si>
  <si>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</si>
  <si>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</si>
  <si>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</si>
  <si>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</si>
  <si>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</si>
  <si>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</si>
  <si>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</si>
  <si>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</si>
  <si>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</si>
  <si>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</si>
  <si>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</si>
  <si>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</si>
  <si>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</si>
  <si>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</si>
  <si>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</si>
  <si>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</si>
  <si>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</si>
  <si>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</si>
  <si>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</si>
  <si>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</si>
  <si>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</si>
  <si>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</si>
  <si>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</si>
  <si>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</si>
  <si>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</si>
  <si>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</si>
  <si>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</si>
  <si>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</si>
  <si>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</si>
  <si>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</si>
  <si>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</si>
  <si>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</si>
  <si>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</si>
  <si>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</si>
  <si>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</si>
  <si>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</si>
  <si>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</si>
  <si>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</si>
  <si>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</si>
  <si>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</si>
  <si>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</si>
  <si>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</si>
  <si>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</si>
  <si>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</si>
  <si>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</si>
  <si>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</si>
  <si>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</si>
  <si>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</si>
  <si>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</si>
  <si>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</si>
  <si>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</si>
  <si>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</si>
  <si>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</si>
  <si>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</si>
  <si>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</si>
  <si>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</si>
  <si>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</si>
  <si>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</si>
  <si>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</si>
  <si>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</si>
  <si>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</si>
  <si>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</si>
  <si>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</si>
  <si>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</si>
  <si>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</si>
  <si>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</si>
  <si>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</si>
  <si>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</si>
  <si>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</si>
  <si>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</si>
  <si>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</si>
  <si>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</si>
  <si>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</si>
  <si>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</si>
  <si>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</si>
  <si>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</si>
  <si>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</si>
  <si>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</si>
  <si>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</si>
  <si>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</si>
  <si>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</si>
  <si>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</si>
  <si>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</si>
  <si>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</si>
  <si>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</si>
  <si>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</si>
  <si>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</si>
  <si>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</si>
  <si>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</si>
  <si>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</si>
  <si>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</si>
  <si>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</si>
  <si>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</si>
  <si>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</si>
  <si>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</si>
  <si>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</si>
  <si>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</si>
  <si>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</si>
  <si>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</si>
  <si>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</si>
  <si>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</si>
  <si>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</si>
  <si>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</si>
  <si>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</si>
  <si>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</si>
  <si>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</si>
  <si>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</si>
  <si>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</si>
  <si>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</si>
  <si>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</si>
  <si>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</si>
  <si>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</si>
  <si>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</si>
  <si>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</si>
  <si>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</si>
  <si>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</si>
  <si>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</si>
  <si>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</si>
  <si>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</si>
  <si>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</si>
  <si>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</si>
  <si>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</si>
  <si>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</si>
  <si>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</si>
  <si>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</si>
  <si>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</si>
  <si>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</si>
  <si>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</si>
  <si>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</si>
  <si>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</si>
  <si>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</si>
  <si>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</si>
  <si>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</si>
  <si>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</si>
  <si>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</si>
  <si>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</si>
  <si>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</si>
  <si>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</si>
  <si>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</si>
  <si>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</si>
  <si>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</si>
  <si>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</si>
  <si>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</si>
  <si>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</si>
  <si>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</si>
  <si>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</si>
  <si>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</si>
  <si>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</si>
  <si>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</si>
  <si>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</si>
  <si>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</si>
  <si>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</si>
  <si>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</si>
  <si>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</si>
  <si>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</si>
  <si>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</si>
  <si>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</si>
  <si>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</si>
  <si>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</si>
  <si>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</si>
  <si>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</si>
  <si>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</si>
  <si>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</si>
  <si>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</si>
  <si>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</si>
  <si>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</si>
  <si>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</si>
  <si>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</si>
  <si>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</si>
  <si>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</si>
  <si>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</si>
  <si>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</si>
  <si>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</si>
  <si>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</si>
  <si>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</si>
  <si>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</si>
  <si>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</si>
  <si>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</si>
  <si>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</si>
  <si>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</si>
  <si>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</si>
  <si>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</si>
  <si>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</si>
  <si>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</si>
  <si>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</si>
  <si>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</si>
  <si>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</si>
  <si>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</si>
  <si>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</si>
  <si>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</si>
  <si>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</si>
  <si>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</si>
  <si>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</si>
  <si>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</si>
  <si>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</si>
  <si>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</si>
  <si>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</si>
  <si>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</si>
  <si>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</si>
  <si>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</si>
  <si>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</si>
  <si>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</si>
  <si>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</si>
  <si>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</si>
  <si>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</si>
  <si>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</si>
  <si>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</si>
  <si>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</si>
  <si>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</si>
  <si>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</si>
  <si>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</si>
  <si>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</si>
  <si>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</si>
  <si>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</si>
  <si>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</si>
  <si>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</si>
  <si>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</si>
  <si>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</si>
  <si>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</si>
  <si>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</si>
  <si>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</si>
  <si>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</si>
  <si>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</si>
  <si>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</si>
  <si>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</si>
  <si>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</si>
  <si>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</si>
  <si>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</si>
  <si>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</si>
  <si>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</si>
  <si>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</si>
  <si>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</si>
  <si>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</si>
  <si>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</si>
  <si>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</si>
  <si>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</si>
  <si>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</si>
  <si>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</si>
  <si>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</si>
  <si>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</si>
  <si>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</si>
  <si>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</si>
  <si>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</si>
  <si>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</si>
  <si>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</si>
  <si>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</si>
  <si>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</si>
  <si>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</si>
  <si>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</si>
  <si>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</si>
  <si>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</si>
  <si>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</si>
  <si>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</si>
  <si>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</si>
  <si>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</si>
  <si>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</si>
  <si>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</si>
  <si>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</si>
  <si>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</si>
  <si>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</si>
  <si>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</si>
  <si>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</si>
  <si>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</si>
  <si>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</si>
  <si>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</si>
  <si>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</si>
  <si>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</si>
  <si>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</si>
  <si>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</si>
  <si>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</si>
  <si>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</si>
  <si>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</si>
  <si>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</si>
  <si>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</si>
  <si>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</si>
  <si>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</si>
  <si>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</si>
  <si>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</si>
  <si>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</si>
  <si>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</si>
  <si>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</si>
  <si>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</si>
  <si>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</si>
  <si>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</si>
  <si>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</si>
  <si>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</si>
  <si>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</si>
  <si>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</si>
  <si>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</si>
  <si>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</si>
  <si>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</si>
  <si>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</si>
  <si>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</si>
  <si>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</si>
  <si>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</si>
  <si>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</si>
  <si>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</si>
  <si>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</si>
  <si>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</si>
  <si>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</si>
  <si>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</si>
  <si>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</si>
  <si>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</si>
  <si>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</si>
  <si>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</si>
  <si>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</si>
  <si>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</si>
  <si>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</si>
  <si>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</si>
  <si>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</si>
  <si>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</si>
  <si>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</si>
  <si>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</si>
  <si>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</si>
  <si>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</si>
  <si>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</si>
  <si>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</si>
  <si>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</si>
  <si>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</si>
  <si>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</si>
  <si>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</si>
  <si>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</si>
  <si>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</si>
  <si>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</si>
  <si>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</si>
  <si>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</si>
  <si>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</si>
  <si>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</si>
  <si>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</si>
  <si>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</si>
  <si>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</si>
  <si>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</si>
  <si>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</si>
  <si>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</si>
  <si>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</si>
  <si>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</si>
  <si>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</si>
  <si>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</si>
  <si>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</si>
  <si>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</si>
  <si>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</si>
  <si>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</si>
  <si>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</si>
  <si>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</si>
  <si>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</si>
  <si>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</si>
  <si>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</si>
  <si>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</si>
  <si>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</si>
  <si>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</si>
  <si>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</si>
  <si>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</si>
  <si>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</si>
  <si>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</si>
  <si>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</si>
  <si>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</si>
  <si>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</si>
  <si>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</si>
  <si>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</si>
  <si>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</si>
  <si>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</si>
  <si>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</si>
  <si>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</si>
  <si>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</si>
  <si>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</si>
  <si>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</si>
  <si>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</si>
  <si>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</si>
  <si>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</si>
  <si>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</si>
  <si>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</si>
  <si>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</si>
  <si>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</si>
  <si>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</si>
  <si>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</si>
  <si>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</si>
  <si>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</si>
  <si>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</si>
  <si>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</si>
  <si>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</si>
  <si>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</si>
  <si>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</si>
  <si>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</si>
  <si>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</si>
  <si>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</si>
  <si>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</si>
  <si>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</si>
  <si>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</si>
  <si>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</si>
  <si>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</si>
  <si>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</si>
  <si>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</si>
  <si>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</si>
  <si>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</si>
  <si>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</si>
  <si>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</si>
  <si>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</si>
  <si>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</si>
  <si>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</si>
  <si>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</si>
  <si>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</si>
  <si>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</si>
  <si>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</si>
  <si>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</si>
  <si>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</si>
  <si>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</si>
  <si>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</si>
  <si>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</si>
  <si>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</si>
  <si>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</si>
  <si>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</si>
  <si>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</si>
  <si>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</si>
  <si>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</si>
  <si>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</si>
  <si>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</si>
  <si>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</si>
  <si>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</si>
  <si>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</si>
  <si>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</si>
  <si>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</si>
  <si>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</si>
  <si>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</si>
  <si>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</si>
  <si>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</si>
  <si>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</si>
  <si>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</si>
  <si>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</si>
  <si>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</si>
  <si>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</si>
  <si>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</si>
  <si>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</si>
  <si>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</si>
  <si>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</si>
  <si>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</si>
  <si>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</si>
  <si>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</si>
  <si>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</si>
  <si>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</si>
  <si>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</si>
  <si>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</si>
  <si>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</si>
  <si>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</si>
  <si>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</si>
  <si>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</si>
  <si>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</si>
  <si>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</si>
  <si>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</si>
  <si>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</si>
  <si>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</si>
  <si>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</si>
  <si>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</si>
  <si>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</si>
  <si>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</si>
  <si>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</si>
  <si>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</si>
  <si>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</si>
  <si>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</si>
  <si>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</si>
  <si>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</si>
  <si>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</si>
  <si>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</si>
  <si>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</si>
  <si>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</si>
  <si>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</si>
  <si>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</si>
  <si>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</si>
  <si>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</si>
  <si>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</si>
  <si>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</si>
  <si>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</si>
  <si>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</si>
  <si>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</si>
  <si>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</si>
  <si>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</si>
  <si>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</si>
  <si>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</si>
  <si>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</si>
  <si>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</si>
  <si>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</si>
  <si>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</si>
  <si>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</si>
  <si>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</si>
  <si>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</si>
  <si>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</si>
  <si>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</si>
  <si>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</si>
  <si>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</si>
  <si>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</si>
  <si>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</si>
  <si>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</si>
  <si>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</si>
  <si>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</si>
  <si>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</si>
  <si>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</si>
  <si>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</si>
  <si>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</si>
  <si>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</si>
  <si>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</si>
  <si>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</si>
  <si>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</si>
  <si>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</si>
  <si>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</si>
  <si>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</si>
  <si>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</si>
  <si>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</si>
  <si>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</si>
  <si>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</si>
  <si>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</si>
  <si>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</si>
  <si>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</si>
  <si>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</si>
  <si>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</si>
  <si>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</si>
  <si>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</si>
  <si>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</si>
  <si>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</si>
  <si>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</si>
  <si>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</si>
  <si>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</si>
  <si>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</si>
  <si>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</si>
  <si>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</si>
  <si>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</si>
  <si>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</si>
  <si>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</si>
  <si>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</si>
  <si>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</si>
  <si>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</si>
  <si>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</si>
  <si>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</si>
  <si>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</si>
  <si>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</si>
  <si>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</si>
  <si>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</si>
  <si>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</si>
  <si>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</si>
  <si>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</si>
  <si>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</si>
  <si>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</si>
  <si>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</si>
  <si>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</si>
  <si>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</si>
  <si>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</si>
  <si>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</si>
  <si>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</si>
  <si>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</si>
  <si>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</si>
  <si>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</si>
  <si>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</si>
  <si>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</si>
  <si>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</si>
  <si>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</si>
  <si>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</si>
  <si>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</si>
  <si>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</si>
  <si>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</si>
  <si>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</si>
  <si>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</si>
  <si>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</si>
  <si>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</si>
  <si>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</si>
  <si>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</si>
  <si>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</si>
  <si>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</si>
  <si>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</si>
  <si>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</si>
  <si>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</si>
  <si>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</si>
  <si>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</si>
  <si>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</si>
  <si>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</si>
  <si>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</si>
  <si>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</si>
  <si>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</si>
  <si>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</si>
  <si>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</si>
  <si>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</si>
  <si>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</si>
  <si>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</si>
  <si>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</si>
  <si>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</si>
  <si>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</si>
  <si>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</si>
  <si>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</si>
  <si>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</si>
  <si>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</si>
  <si>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</si>
  <si>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</si>
  <si>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</si>
  <si>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</si>
  <si>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</si>
  <si>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</si>
  <si>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</si>
  <si>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</si>
  <si>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</si>
  <si>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</si>
  <si>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</si>
  <si>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</si>
  <si>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</si>
  <si>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</si>
  <si>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</si>
  <si>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</si>
  <si>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</si>
  <si>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</si>
  <si>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</si>
  <si>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</si>
  <si>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</si>
  <si>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</si>
  <si>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</si>
  <si>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</si>
  <si>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</si>
  <si>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</si>
  <si>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</si>
  <si>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</si>
  <si>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</si>
  <si>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</si>
  <si>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</si>
  <si>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</si>
  <si>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</si>
  <si>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</si>
  <si>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</si>
  <si>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</si>
  <si>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</si>
  <si>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</si>
  <si>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</si>
  <si>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</si>
  <si>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</si>
  <si>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</si>
  <si>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</si>
  <si>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</si>
  <si>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</si>
  <si>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</si>
  <si>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</si>
  <si>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</si>
  <si>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</si>
  <si>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</si>
  <si>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</si>
  <si>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</si>
  <si>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</si>
  <si>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</si>
  <si>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</si>
  <si>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</si>
  <si>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</si>
  <si>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</si>
  <si>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</si>
  <si>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</si>
  <si>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</si>
  <si>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</si>
  <si>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</si>
  <si>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</si>
  <si>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</si>
  <si>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</si>
  <si>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</si>
  <si>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</si>
  <si>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</si>
  <si>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</si>
  <si>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</si>
  <si>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</si>
  <si>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</si>
  <si>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</si>
  <si>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</si>
  <si>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</si>
  <si>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</si>
  <si>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</si>
  <si>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</si>
  <si>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</si>
  <si>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</si>
  <si>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</si>
  <si>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</si>
  <si>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</si>
  <si>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</si>
  <si>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</si>
  <si>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</si>
  <si>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</si>
  <si>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</si>
  <si>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</si>
  <si>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</si>
  <si>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</si>
  <si>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</si>
  <si>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</si>
  <si>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</si>
  <si>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</si>
  <si>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</si>
  <si>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</si>
  <si>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</si>
  <si>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</si>
  <si>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</si>
  <si>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</si>
  <si>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</si>
  <si>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</si>
  <si>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</si>
  <si>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</si>
  <si>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</si>
  <si>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</si>
  <si>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</si>
  <si>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</si>
  <si>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</si>
  <si>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</si>
  <si>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</si>
  <si>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</si>
  <si>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</si>
  <si>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</si>
  <si>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</si>
  <si>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</si>
  <si>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</si>
  <si>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</si>
  <si>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</si>
  <si>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</si>
  <si>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</si>
  <si>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</si>
  <si>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</si>
  <si>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</si>
  <si>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</si>
  <si>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</si>
  <si>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</si>
  <si>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</si>
  <si>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</si>
  <si>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</si>
  <si>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</si>
  <si>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</si>
  <si>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</si>
  <si>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</si>
  <si>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</si>
  <si>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</si>
  <si>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</si>
  <si>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</si>
  <si>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</si>
  <si>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</si>
  <si>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</si>
  <si>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</si>
  <si>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</si>
  <si>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</si>
  <si>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</si>
  <si>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</si>
  <si>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</si>
  <si>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</si>
  <si>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</si>
  <si>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</si>
  <si>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</si>
  <si>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</si>
  <si>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</si>
  <si>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</si>
  <si>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</si>
  <si>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</si>
  <si>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</si>
  <si>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</si>
  <si>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</si>
  <si>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</si>
  <si>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</si>
  <si>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</si>
  <si>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</si>
  <si>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</si>
  <si>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</si>
  <si>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</si>
  <si>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</si>
  <si>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</si>
  <si>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</si>
  <si>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</si>
  <si>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</si>
  <si>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</si>
  <si>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</si>
  <si>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</si>
  <si>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</si>
  <si>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</si>
  <si>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</si>
  <si>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</si>
  <si>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</si>
  <si>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</si>
  <si>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</si>
  <si>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</si>
  <si>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</si>
  <si>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</si>
  <si>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</si>
  <si>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</si>
  <si>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</si>
  <si>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</si>
  <si>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</si>
  <si>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</si>
  <si>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</si>
  <si>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</si>
  <si>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</si>
  <si>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</si>
  <si>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</si>
  <si>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</si>
  <si>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</si>
  <si>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</si>
  <si>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</si>
  <si>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</si>
  <si>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</si>
  <si>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</si>
  <si>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</si>
  <si>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</si>
  <si>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</si>
  <si>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</si>
  <si>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</si>
  <si>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</si>
  <si>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</si>
  <si>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</si>
  <si>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</si>
  <si>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</si>
  <si>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</si>
  <si>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</si>
  <si>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</si>
  <si>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</si>
  <si>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</si>
  <si>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</si>
  <si>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</si>
  <si>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</si>
  <si>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</si>
  <si>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</si>
  <si>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</si>
  <si>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</si>
  <si>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</si>
  <si>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</si>
  <si>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</si>
  <si>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</si>
  <si>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</si>
  <si>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</si>
  <si>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</si>
  <si>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</si>
  <si>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</si>
  <si>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</si>
  <si>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</si>
  <si>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</si>
  <si>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</si>
  <si>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</si>
  <si>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</si>
  <si>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</si>
  <si>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</si>
  <si>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</si>
  <si>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</si>
  <si>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</si>
  <si>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</si>
  <si>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</si>
  <si>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</si>
  <si>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</si>
  <si>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</si>
  <si>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</si>
  <si>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</si>
  <si>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</si>
  <si>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</si>
  <si>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</si>
  <si>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</si>
  <si>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</si>
  <si>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</si>
  <si>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</si>
  <si>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</si>
  <si>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</si>
  <si>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</si>
  <si>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</si>
  <si>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</si>
  <si>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</si>
  <si>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</si>
  <si>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</si>
  <si>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</si>
  <si>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</si>
  <si>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</si>
  <si>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</si>
  <si>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</si>
  <si>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</si>
  <si>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</si>
  <si>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</si>
  <si>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</si>
  <si>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</si>
  <si>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</si>
  <si>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</si>
  <si>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</si>
  <si>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</si>
  <si>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</si>
  <si>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</si>
  <si>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</si>
  <si>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</si>
  <si>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</si>
  <si>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</si>
  <si>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</si>
  <si>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</si>
  <si>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</si>
  <si>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</si>
  <si>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</si>
  <si>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</si>
  <si>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</si>
  <si>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</si>
  <si>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</si>
  <si>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</si>
  <si>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</si>
  <si>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</si>
  <si>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</si>
  <si>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</si>
  <si>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</si>
  <si>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</si>
  <si>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</si>
  <si>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</si>
  <si>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</si>
  <si>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</si>
  <si>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</si>
  <si>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</si>
  <si>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</si>
  <si>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</si>
  <si>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</si>
  <si>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</si>
  <si>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</si>
  <si>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</si>
  <si>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</si>
  <si>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</si>
  <si>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</si>
  <si>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</si>
  <si>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</si>
  <si>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</si>
  <si>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</si>
  <si>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</si>
  <si>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</si>
  <si>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</si>
  <si>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</si>
  <si>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</si>
  <si>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</si>
  <si>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</si>
  <si>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</si>
  <si>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</si>
  <si>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</si>
  <si>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</si>
  <si>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</si>
  <si>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</si>
  <si>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</si>
  <si>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</si>
  <si>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</si>
  <si>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</si>
  <si>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</si>
  <si>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</si>
  <si>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</si>
  <si>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</si>
  <si>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</si>
  <si>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</si>
  <si>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</si>
  <si>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</si>
  <si>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</si>
  <si>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</si>
  <si>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</si>
  <si>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</si>
  <si>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</si>
  <si>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</si>
  <si>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</si>
  <si>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</si>
  <si>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</si>
  <si>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</si>
  <si>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</si>
  <si>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</si>
  <si>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</si>
  <si>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</si>
  <si>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</si>
  <si>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</si>
  <si>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</si>
  <si>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</si>
  <si>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</si>
  <si>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</si>
  <si>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</si>
  <si>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</si>
  <si>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</si>
  <si>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</si>
  <si>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</si>
  <si>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</si>
  <si>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</si>
  <si>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</si>
  <si>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</si>
  <si>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</si>
  <si>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</si>
  <si>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</si>
  <si>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</si>
  <si>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</si>
  <si>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</si>
  <si>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</si>
  <si>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</si>
  <si>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</si>
  <si>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</si>
  <si>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</si>
  <si>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</si>
  <si>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</si>
  <si>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</si>
  <si>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</si>
  <si>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</si>
  <si>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</si>
  <si>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</si>
  <si>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</si>
  <si>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</si>
  <si>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</si>
  <si>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</si>
  <si>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</si>
  <si>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</si>
  <si>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</si>
  <si>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</si>
  <si>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</si>
  <si>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</si>
  <si>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</si>
  <si>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</si>
  <si>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</si>
  <si>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</si>
  <si>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</si>
  <si>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</si>
  <si>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</si>
  <si>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</si>
  <si>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</si>
  <si>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</si>
  <si>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</si>
  <si>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</si>
  <si>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</si>
  <si>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</si>
  <si>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</si>
  <si>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</si>
  <si>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</si>
  <si>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</si>
  <si>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</si>
  <si>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</si>
  <si>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</si>
  <si>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</si>
  <si>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</si>
  <si>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</si>
  <si>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</si>
  <si>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</si>
  <si>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</si>
  <si>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</si>
  <si>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</si>
  <si>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</si>
  <si>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</si>
  <si>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</si>
  <si>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</si>
  <si>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</si>
  <si>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</si>
  <si>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</si>
  <si>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</si>
  <si>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</si>
  <si>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</si>
  <si>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</si>
  <si>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</si>
  <si>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</si>
  <si>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</si>
  <si>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</si>
  <si>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</si>
  <si>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</si>
  <si>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</si>
  <si>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</si>
  <si>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</si>
  <si>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</si>
  <si>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</si>
  <si>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</si>
  <si>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</si>
  <si>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</si>
  <si>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</si>
  <si>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</si>
  <si>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</si>
  <si>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</si>
  <si>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</si>
  <si>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</si>
  <si>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</si>
  <si>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</si>
  <si>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</si>
  <si>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</si>
  <si>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</si>
  <si>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</si>
  <si>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</si>
  <si>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</si>
  <si>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</si>
  <si>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</si>
  <si>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</si>
  <si>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</si>
  <si>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</si>
  <si>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</si>
  <si>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</si>
  <si>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</si>
  <si>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</si>
  <si>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</si>
  <si>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</si>
  <si>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</si>
  <si>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</si>
  <si>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</si>
  <si>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</si>
  <si>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</si>
  <si>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</si>
  <si>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</si>
  <si>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</si>
  <si>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</si>
  <si>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</si>
  <si>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</si>
  <si>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</si>
  <si>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</si>
  <si>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</si>
  <si>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</si>
  <si>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</si>
  <si>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</si>
  <si>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</si>
  <si>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</si>
  <si>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</si>
  <si>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</si>
  <si>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</si>
  <si>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</si>
  <si>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</si>
  <si>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</si>
  <si>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</si>
  <si>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</si>
  <si>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</si>
  <si>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</si>
  <si>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</si>
  <si>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</si>
  <si>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</si>
  <si>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</si>
  <si>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</si>
  <si>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</si>
  <si>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</si>
  <si>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</si>
  <si>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</si>
  <si>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</si>
  <si>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</si>
  <si>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</si>
  <si>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</si>
  <si>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</si>
  <si>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</si>
  <si>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</si>
  <si>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</si>
  <si>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</si>
  <si>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</si>
  <si>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</si>
  <si>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</si>
  <si>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</si>
  <si>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</si>
  <si>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</si>
  <si>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</si>
  <si>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</si>
  <si>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</si>
  <si>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</si>
  <si>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</si>
  <si>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</si>
  <si>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</si>
  <si>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</si>
  <si>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</si>
  <si>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</si>
  <si>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</si>
  <si>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</si>
  <si>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</si>
  <si>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</si>
  <si>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</si>
  <si>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</si>
  <si>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</si>
  <si>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</si>
  <si>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</si>
  <si>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</si>
  <si>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</si>
  <si>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</si>
  <si>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</si>
  <si>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</si>
  <si>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</si>
  <si>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</si>
  <si>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</si>
  <si>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</si>
  <si>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</si>
  <si>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</si>
  <si>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</si>
  <si>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</si>
  <si>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</si>
  <si>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</si>
  <si>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</si>
  <si>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</si>
  <si>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</si>
  <si>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</si>
  <si>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</si>
  <si>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</si>
  <si>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</si>
  <si>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</si>
  <si>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</si>
  <si>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</si>
  <si>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</si>
  <si>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</si>
  <si>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</si>
  <si>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</si>
  <si>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</si>
  <si>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</si>
  <si>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</si>
  <si>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</si>
  <si>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</si>
  <si>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</si>
  <si>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</si>
  <si>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</si>
  <si>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</si>
  <si>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</si>
  <si>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</si>
  <si>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</si>
  <si>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</si>
  <si>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</si>
  <si>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</si>
  <si>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</si>
  <si>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</si>
  <si>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</si>
  <si>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</si>
  <si>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</si>
  <si>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</si>
  <si>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</si>
  <si>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</si>
  <si>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</si>
  <si>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</si>
  <si>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</si>
  <si>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</si>
  <si>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</si>
  <si>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</si>
  <si>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</si>
  <si>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</si>
  <si>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</si>
  <si>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</si>
  <si>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</si>
  <si>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</si>
  <si>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</si>
  <si>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</si>
  <si>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</si>
  <si>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</si>
  <si>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</si>
  <si>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</si>
  <si>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</si>
  <si>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</si>
  <si>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</si>
  <si>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</si>
  <si>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</si>
  <si>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</si>
  <si>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</si>
  <si>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</si>
  <si>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</si>
  <si>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</si>
  <si>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</si>
  <si>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</si>
  <si>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</si>
  <si>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</si>
  <si>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</si>
  <si>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</si>
  <si>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</si>
  <si>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</si>
  <si>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</si>
  <si>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</si>
  <si>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</si>
  <si>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</si>
  <si>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</si>
  <si>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</si>
  <si>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</si>
  <si>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</si>
  <si>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</si>
  <si>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</si>
  <si>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</si>
  <si>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</si>
  <si>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</si>
  <si>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</si>
  <si>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</si>
  <si>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</si>
  <si>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</si>
  <si>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</si>
  <si>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</si>
  <si>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</si>
  <si>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</si>
  <si>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</si>
  <si>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</si>
  <si>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</si>
  <si>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</si>
  <si>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</si>
  <si>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</si>
  <si>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</si>
  <si>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</si>
  <si>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</si>
  <si>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</si>
  <si>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</si>
  <si>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</si>
  <si>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</si>
  <si>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</si>
  <si>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</si>
  <si>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</si>
  <si>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</si>
  <si>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</si>
  <si>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</si>
  <si>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</si>
  <si>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</si>
  <si>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</si>
  <si>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</si>
  <si>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</si>
  <si>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</si>
  <si>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</si>
  <si>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</si>
  <si>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</si>
  <si>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</si>
  <si>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</si>
  <si>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</si>
  <si>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</si>
  <si>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</si>
  <si>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</si>
  <si>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</si>
  <si>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</si>
  <si>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</si>
  <si>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</si>
  <si>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</si>
  <si>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</si>
  <si>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</si>
  <si>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</si>
  <si>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</si>
  <si>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</si>
  <si>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</si>
  <si>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</si>
  <si>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</si>
  <si>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</si>
  <si>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</si>
  <si>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</si>
  <si>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</si>
  <si>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</si>
  <si>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</si>
  <si>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</si>
  <si>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</si>
  <si>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</si>
  <si>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</si>
  <si>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</si>
  <si>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</si>
  <si>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</si>
  <si>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</si>
  <si>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</si>
  <si>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</si>
  <si>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</si>
  <si>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</si>
  <si>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</si>
  <si>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</si>
  <si>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</si>
  <si>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</si>
  <si>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</si>
  <si>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</si>
  <si>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</si>
  <si>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</si>
  <si>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</si>
  <si>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</si>
  <si>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</si>
  <si>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</si>
  <si>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</si>
  <si>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</si>
  <si>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</si>
  <si>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</si>
  <si>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</si>
  <si>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</si>
  <si>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</si>
  <si>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</si>
  <si>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</si>
  <si>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</si>
  <si>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</si>
  <si>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</si>
  <si>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</si>
  <si>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</si>
  <si>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</si>
  <si>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</si>
  <si>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</si>
  <si>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</si>
  <si>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</si>
  <si>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</si>
  <si>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</si>
  <si>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</si>
  <si>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</si>
  <si>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</si>
  <si>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</si>
  <si>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</si>
  <si>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</si>
  <si>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</si>
  <si>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</si>
  <si>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</si>
  <si>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</si>
  <si>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</si>
  <si>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</si>
  <si>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</si>
  <si>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</si>
  <si>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</si>
  <si>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</si>
  <si>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</si>
  <si>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</si>
  <si>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</si>
  <si>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</si>
  <si>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</si>
  <si>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</si>
  <si>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</si>
  <si>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</si>
  <si>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</si>
  <si>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</si>
  <si>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</si>
  <si>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</si>
  <si>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</si>
  <si>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</si>
  <si>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</si>
  <si>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</si>
  <si>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</si>
  <si>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</si>
  <si>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</si>
  <si>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</si>
  <si>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</si>
  <si>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</si>
  <si>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</si>
  <si>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</si>
  <si>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</si>
  <si>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</si>
  <si>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</si>
  <si>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</si>
  <si>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</si>
  <si>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</si>
  <si>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</si>
  <si>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</si>
  <si>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</si>
  <si>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</si>
  <si>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</si>
  <si>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</si>
  <si>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</si>
  <si>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</si>
  <si>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</si>
  <si>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</si>
  <si>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</si>
  <si>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</si>
  <si>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</si>
  <si>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</si>
  <si>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</si>
  <si>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</si>
  <si>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</si>
  <si>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</si>
  <si>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</si>
  <si>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</si>
  <si>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</si>
  <si>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</si>
  <si>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</si>
  <si>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</si>
  <si>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</si>
  <si>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</si>
  <si>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</si>
  <si>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</si>
  <si>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</si>
  <si>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</si>
  <si>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</si>
  <si>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</si>
  <si>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</si>
  <si>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</si>
  <si>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</si>
  <si>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</si>
  <si>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</si>
  <si>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</si>
  <si>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</si>
  <si>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</si>
  <si>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</si>
  <si>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</si>
  <si>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</si>
  <si>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</si>
  <si>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</si>
  <si>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</si>
  <si>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</si>
  <si>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</si>
  <si>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</si>
  <si>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</si>
  <si>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</si>
  <si>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</si>
  <si>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</si>
  <si>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</si>
  <si>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</si>
  <si>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</si>
  <si>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</si>
  <si>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</si>
  <si>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</si>
  <si>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</si>
  <si>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</si>
  <si>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</si>
  <si>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</si>
  <si>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</si>
  <si>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</si>
  <si>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</si>
  <si>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</si>
  <si>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</si>
  <si>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</si>
  <si>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</si>
  <si>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</si>
  <si>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</si>
  <si>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</si>
  <si>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</si>
  <si>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</si>
  <si>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</si>
  <si>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</si>
  <si>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</si>
  <si>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</si>
  <si>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</si>
  <si>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</si>
  <si>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</si>
  <si>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</si>
  <si>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</si>
  <si>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</si>
  <si>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</si>
  <si>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</si>
  <si>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</si>
  <si>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</si>
  <si>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</si>
  <si>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</si>
  <si>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</si>
  <si>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</si>
  <si>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</si>
  <si>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</si>
  <si>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</si>
  <si>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</si>
  <si>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</si>
  <si>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</si>
  <si>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</si>
  <si>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</si>
  <si>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</si>
  <si>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</si>
  <si>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</si>
  <si>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</si>
  <si>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</si>
  <si>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</si>
  <si>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</si>
  <si>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</si>
  <si>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</si>
  <si>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</si>
  <si>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</si>
  <si>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</si>
  <si>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</si>
  <si>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</si>
  <si>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</si>
  <si>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</si>
  <si>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</si>
  <si>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</si>
  <si>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</si>
  <si>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</si>
  <si>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</si>
  <si>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</si>
  <si>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</si>
  <si>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</si>
  <si>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</si>
  <si>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</si>
  <si>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</si>
  <si>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</si>
  <si>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</si>
  <si>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</si>
  <si>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</si>
  <si>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</si>
  <si>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</si>
  <si>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</si>
  <si>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</si>
  <si>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</si>
  <si>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</si>
  <si>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</si>
  <si>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</si>
  <si>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</si>
  <si>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</si>
  <si>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</si>
  <si>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</si>
  <si>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</si>
  <si>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</si>
  <si>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</si>
  <si>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</si>
  <si>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</si>
  <si>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</si>
  <si>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</si>
  <si>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</si>
  <si>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</si>
  <si>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</si>
  <si>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</si>
  <si>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</si>
  <si>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</si>
  <si>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</si>
  <si>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</si>
  <si>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</si>
  <si>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</si>
  <si>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</si>
  <si>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</si>
  <si>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</si>
  <si>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</si>
  <si>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</si>
  <si>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</si>
  <si>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</si>
  <si>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</si>
  <si>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</si>
  <si>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</si>
  <si>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</si>
  <si>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</si>
  <si>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</si>
  <si>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</si>
  <si>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</si>
  <si>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</si>
  <si>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</si>
  <si>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</si>
  <si>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</si>
  <si>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</si>
  <si>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</si>
  <si>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</si>
  <si>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</si>
  <si>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</si>
  <si>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</si>
  <si>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</si>
  <si>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</si>
  <si>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</si>
  <si>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</si>
  <si>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</si>
  <si>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</si>
  <si>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</si>
  <si>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</si>
  <si>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</si>
  <si>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</si>
  <si>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</si>
  <si>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</si>
  <si>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</si>
  <si>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</si>
  <si>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</si>
  <si>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</si>
  <si>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</si>
  <si>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</si>
  <si>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</si>
  <si>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</si>
  <si>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</si>
  <si>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</si>
  <si>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</si>
  <si>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</si>
  <si>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</si>
  <si>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</si>
  <si>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</si>
  <si>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</si>
  <si>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</si>
  <si>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</si>
  <si>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</si>
  <si>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</si>
  <si>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</si>
  <si>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</si>
  <si>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</si>
  <si>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</si>
  <si>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</si>
  <si>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</si>
  <si>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</si>
  <si>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</si>
  <si>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</si>
  <si>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</si>
  <si>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</si>
  <si>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</si>
  <si>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</si>
  <si>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</si>
  <si>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</si>
  <si>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</si>
  <si>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</si>
  <si>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</si>
  <si>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</si>
  <si>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</si>
  <si>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</si>
  <si>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</si>
  <si>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</si>
  <si>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</si>
  <si>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</si>
  <si>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</si>
  <si>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</si>
  <si>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</si>
  <si>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</si>
  <si>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</si>
  <si>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</si>
  <si>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</si>
  <si>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</si>
  <si>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</si>
  <si>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</si>
  <si>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</si>
  <si>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</si>
  <si>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</si>
  <si>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</si>
  <si>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</si>
  <si>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</si>
  <si>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</si>
  <si>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</si>
  <si>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</si>
  <si>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</si>
  <si>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</si>
  <si>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</si>
  <si>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</si>
  <si>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</si>
  <si>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</si>
  <si>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</si>
  <si>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</si>
  <si>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</si>
  <si>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</si>
  <si>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</si>
  <si>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</si>
  <si>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</si>
  <si>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</si>
  <si>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</si>
  <si>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</si>
  <si>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</si>
  <si>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</si>
  <si>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</si>
  <si>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</si>
  <si>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</si>
  <si>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</si>
  <si>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</si>
  <si>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</si>
  <si>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</si>
  <si>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</si>
  <si>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</si>
  <si>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</si>
  <si>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</si>
  <si>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</si>
  <si>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</si>
  <si>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</si>
  <si>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</si>
  <si>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</si>
  <si>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</si>
  <si>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</si>
  <si>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</si>
  <si>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</si>
  <si>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</si>
  <si>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</si>
  <si>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</si>
  <si>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</si>
  <si>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</si>
  <si>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</si>
  <si>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</si>
  <si>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</si>
  <si>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</si>
  <si>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</si>
  <si>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</si>
  <si>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</si>
  <si>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</si>
  <si>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</si>
  <si>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</si>
  <si>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</si>
  <si>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</si>
  <si>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</si>
  <si>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</si>
  <si>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</si>
  <si>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</si>
  <si>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</si>
  <si>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</si>
  <si>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</si>
  <si>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</si>
  <si>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</si>
  <si>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</si>
  <si>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</si>
  <si>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</si>
  <si>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</si>
  <si>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</si>
  <si>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</si>
  <si>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</si>
  <si>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</si>
  <si>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</si>
  <si>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</si>
  <si>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</si>
  <si>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</si>
  <si>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</si>
  <si>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</si>
  <si>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</si>
  <si>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</si>
  <si>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</si>
  <si>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</si>
  <si>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</si>
  <si>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</si>
  <si>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</si>
  <si>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</si>
  <si>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</si>
  <si>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</si>
  <si>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</si>
  <si>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</si>
  <si>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</si>
  <si>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</si>
  <si>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</si>
  <si>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</si>
  <si>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</si>
  <si>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</si>
  <si>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</si>
  <si>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</si>
  <si>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</si>
  <si>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</si>
  <si>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</si>
  <si>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</si>
  <si>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</si>
  <si>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</si>
  <si>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</si>
  <si>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</si>
  <si>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</si>
  <si>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</si>
  <si>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</si>
  <si>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</si>
  <si>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</si>
  <si>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</si>
  <si>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</si>
  <si>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</si>
  <si>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</si>
  <si>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</si>
  <si>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</si>
  <si>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</si>
  <si>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</si>
  <si>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</si>
  <si>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</si>
  <si>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</si>
  <si>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</si>
  <si>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</si>
  <si>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</si>
  <si>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</si>
  <si>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</si>
  <si>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</si>
  <si>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</si>
  <si>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</si>
  <si>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</si>
  <si>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</si>
  <si>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</si>
  <si>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</si>
  <si>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</si>
  <si>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</si>
  <si>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</si>
  <si>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</si>
  <si>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</si>
  <si>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</si>
  <si>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</si>
  <si>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</si>
  <si>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</si>
  <si>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</si>
  <si>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</si>
  <si>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</si>
  <si>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</si>
  <si>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</si>
  <si>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</si>
  <si>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</si>
  <si>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</si>
  <si>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</si>
  <si>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</si>
  <si>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</si>
  <si>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</si>
  <si>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</si>
  <si>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</si>
  <si>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</si>
  <si>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</si>
  <si>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</si>
  <si>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</si>
  <si>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</si>
  <si>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</si>
  <si>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</si>
  <si>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</si>
  <si>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</si>
  <si>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</si>
  <si>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</si>
  <si>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</si>
  <si>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</si>
  <si>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</si>
  <si>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</si>
  <si>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</si>
  <si>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</si>
  <si>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</si>
  <si>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</si>
  <si>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</si>
  <si>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</si>
  <si>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</si>
  <si>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</si>
  <si>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</si>
  <si>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</si>
  <si>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</si>
  <si>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</si>
  <si>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</si>
  <si>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</si>
  <si>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</si>
  <si>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</si>
  <si>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</si>
  <si>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</si>
  <si>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</si>
  <si>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</si>
  <si>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</si>
  <si>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</si>
  <si>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</si>
  <si>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</si>
  <si>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</si>
  <si>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</si>
  <si>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</si>
  <si>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</si>
  <si>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</si>
  <si>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</si>
  <si>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</si>
  <si>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</si>
  <si>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</si>
  <si>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</si>
  <si>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</si>
  <si>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</si>
  <si>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</si>
  <si>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</si>
  <si>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</si>
  <si>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</si>
  <si>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</si>
  <si>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</si>
  <si>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</si>
  <si>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</si>
  <si>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</si>
  <si>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</si>
  <si>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</si>
  <si>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</si>
  <si>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</si>
  <si>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</si>
  <si>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</si>
  <si>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</si>
  <si>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</si>
  <si>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</si>
  <si>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</si>
  <si>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</si>
  <si>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</si>
  <si>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</si>
  <si>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</si>
  <si>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</si>
  <si>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</si>
  <si>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</si>
  <si>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</si>
  <si>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</si>
  <si>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</si>
  <si>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</si>
  <si>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</si>
  <si>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</si>
  <si>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</si>
  <si>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</si>
  <si>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</si>
  <si>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</si>
  <si>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</si>
  <si>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</si>
  <si>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</si>
  <si>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</si>
  <si>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</si>
  <si>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</si>
  <si>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</si>
  <si>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</si>
  <si>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</si>
  <si>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</si>
  <si>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</si>
  <si>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</si>
  <si>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</si>
  <si>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</si>
  <si>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</si>
  <si>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</si>
  <si>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</si>
  <si>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</si>
  <si>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</si>
  <si>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</si>
  <si>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</si>
  <si>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</si>
  <si>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</si>
  <si>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</si>
  <si>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</si>
  <si>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</si>
  <si>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</si>
  <si>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</si>
  <si>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</si>
  <si>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</si>
  <si>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</si>
  <si>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</si>
  <si>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</si>
  <si>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</si>
  <si>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</si>
  <si>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</si>
  <si>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</si>
  <si>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</si>
  <si>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</si>
  <si>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</si>
  <si>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</si>
  <si>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</si>
  <si>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</si>
  <si>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</si>
  <si>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</si>
  <si>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</si>
  <si>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</si>
  <si>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</si>
  <si>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</si>
  <si>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</si>
  <si>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</si>
  <si>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</si>
  <si>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</si>
  <si>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</si>
  <si>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</si>
  <si>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</si>
  <si>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</si>
  <si>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</si>
  <si>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</si>
  <si>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</si>
  <si>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</si>
  <si>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</si>
  <si>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</si>
  <si>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</si>
  <si>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</si>
  <si>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</si>
  <si>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</si>
  <si>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</si>
  <si>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</si>
  <si>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</si>
  <si>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</si>
  <si>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</si>
  <si>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</si>
  <si>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</si>
  <si>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</si>
  <si>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</si>
  <si>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</si>
  <si>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</si>
  <si>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</si>
  <si>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</si>
  <si>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</si>
  <si>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</si>
  <si>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</si>
  <si>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</si>
  <si>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</si>
  <si>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</si>
  <si>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</si>
  <si>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</si>
  <si>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</si>
  <si>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</si>
  <si>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</si>
  <si>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</si>
  <si>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</si>
  <si>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</si>
  <si>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</si>
  <si>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</si>
  <si>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</si>
  <si>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</si>
  <si>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</si>
  <si>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</si>
  <si>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</si>
  <si>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</si>
  <si>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</si>
  <si>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</si>
  <si>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</si>
  <si>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</si>
  <si>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</si>
  <si>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</si>
  <si>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</si>
  <si>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</si>
  <si>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</si>
  <si>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</si>
  <si>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</si>
  <si>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</si>
  <si>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</si>
  <si>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</si>
  <si>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</si>
  <si>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</si>
  <si>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</si>
  <si>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</si>
  <si>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</si>
  <si>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</si>
  <si>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</si>
  <si>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</si>
  <si>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</si>
  <si>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</si>
  <si>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</si>
  <si>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</si>
  <si>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</si>
  <si>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</si>
  <si>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</si>
  <si>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</si>
  <si>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</si>
  <si>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</si>
  <si>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</si>
  <si>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</si>
  <si>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</si>
  <si>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</si>
  <si>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</si>
  <si>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</si>
  <si>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</si>
  <si>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</si>
  <si>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</si>
  <si>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</si>
  <si>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</si>
  <si>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</si>
  <si>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</si>
  <si>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</si>
  <si>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</si>
  <si>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</si>
  <si>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</si>
  <si>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</si>
  <si>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</si>
  <si>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</si>
  <si>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</si>
  <si>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</si>
  <si>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</si>
  <si>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</si>
  <si>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</si>
  <si>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</si>
  <si>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</si>
  <si>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</si>
  <si>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</si>
  <si>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</si>
  <si>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</si>
  <si>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</si>
  <si>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</si>
  <si>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</si>
  <si>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</si>
  <si>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</si>
  <si>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</si>
  <si>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</si>
  <si>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</si>
  <si>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</si>
  <si>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</si>
  <si>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</si>
  <si>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</si>
  <si>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</si>
  <si>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</si>
  <si>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</si>
  <si>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</si>
  <si>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</si>
  <si>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</si>
  <si>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</si>
  <si>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</si>
  <si>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</si>
  <si>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</si>
  <si>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</si>
  <si>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</si>
  <si>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</si>
  <si>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</si>
  <si>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</si>
  <si>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</si>
  <si>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</si>
  <si>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</si>
  <si>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</si>
  <si>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</si>
  <si>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</si>
  <si>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</si>
  <si>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</si>
  <si>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</si>
  <si>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</si>
  <si>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</si>
  <si>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</si>
  <si>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</si>
  <si>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</si>
  <si>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</si>
  <si>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</si>
  <si>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</si>
  <si>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</si>
  <si>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</si>
  <si>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</si>
  <si>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</si>
  <si>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</si>
  <si>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</si>
  <si>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</si>
  <si>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</si>
  <si>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</si>
  <si>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</si>
  <si>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</si>
  <si>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</si>
  <si>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</si>
  <si>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</si>
  <si>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</si>
  <si>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</si>
  <si>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</si>
  <si>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</si>
  <si>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</si>
  <si>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</si>
  <si>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</si>
  <si>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</si>
  <si>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</si>
  <si>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</si>
  <si>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</si>
  <si>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</si>
  <si>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</si>
  <si>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</si>
  <si>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</si>
  <si>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</si>
  <si>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</si>
  <si>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</si>
  <si>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</si>
  <si>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</si>
  <si>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</si>
  <si>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</si>
  <si>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</si>
  <si>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</si>
  <si>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</si>
  <si>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</si>
  <si>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</si>
  <si>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</si>
  <si>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</si>
  <si>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</si>
  <si>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</si>
  <si>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</si>
  <si>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</si>
  <si>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</si>
  <si>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</si>
  <si>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</si>
  <si>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</si>
  <si>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</si>
  <si>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</si>
  <si>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</si>
  <si>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</si>
  <si>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</si>
  <si>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</si>
  <si>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</si>
  <si>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</si>
  <si>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</si>
  <si>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</si>
  <si>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</si>
  <si>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</si>
  <si>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</si>
  <si>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</si>
  <si>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</si>
  <si>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</si>
  <si>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</si>
  <si>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</si>
  <si>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</si>
  <si>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</si>
  <si>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</si>
  <si>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</si>
  <si>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</si>
  <si>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</si>
  <si>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</si>
  <si>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</si>
  <si>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</si>
  <si>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</si>
  <si>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</si>
  <si>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</si>
  <si>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</si>
  <si>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</si>
  <si>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</si>
  <si>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</si>
  <si>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</si>
  <si>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</si>
  <si>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</si>
  <si>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</si>
  <si>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</si>
  <si>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</si>
  <si>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</si>
  <si>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</si>
  <si>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</si>
  <si>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</si>
  <si>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</si>
  <si>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</si>
  <si>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</si>
  <si>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</si>
  <si>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</si>
  <si>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</si>
  <si>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</si>
  <si>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</si>
  <si>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</si>
  <si>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</si>
  <si>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</si>
  <si>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</si>
  <si>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</si>
  <si>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</si>
  <si>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</si>
  <si>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</si>
  <si>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</si>
  <si>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</si>
  <si>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</si>
  <si>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</si>
  <si>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</si>
  <si>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</si>
  <si>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</si>
  <si>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</si>
  <si>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</si>
  <si>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</si>
  <si>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</si>
  <si>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</si>
  <si>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</si>
  <si>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</si>
  <si>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</si>
  <si>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</si>
  <si>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</si>
  <si>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</si>
  <si>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</si>
  <si>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</si>
  <si>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</si>
  <si>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</si>
  <si>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</si>
  <si>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</si>
  <si>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</si>
  <si>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</si>
  <si>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</si>
  <si>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</si>
  <si>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</si>
  <si>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</si>
  <si>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</si>
  <si>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</si>
  <si>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</si>
  <si>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</si>
  <si>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</si>
  <si>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</si>
  <si>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</si>
  <si>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</si>
  <si>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</si>
  <si>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</si>
  <si>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</si>
  <si>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</si>
  <si>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</si>
  <si>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</si>
  <si>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</si>
  <si>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</si>
  <si>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</si>
  <si>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</si>
  <si>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</si>
  <si>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</si>
  <si>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</si>
  <si>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</si>
  <si>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</si>
  <si>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</si>
  <si>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</si>
  <si>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</si>
  <si>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</si>
  <si>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</si>
  <si>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</si>
  <si>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</si>
  <si>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</si>
  <si>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</si>
  <si>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</si>
  <si>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</si>
  <si>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</si>
  <si>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</si>
  <si>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</si>
  <si>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</si>
  <si>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</si>
  <si>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</si>
  <si>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</si>
  <si>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</si>
  <si>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</si>
  <si>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</si>
  <si>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</si>
  <si>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</si>
  <si>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</si>
  <si>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</si>
  <si>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</si>
  <si>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</si>
  <si>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</si>
  <si>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</si>
  <si>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</si>
  <si>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</si>
  <si>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</si>
  <si>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</si>
  <si>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</si>
  <si>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</si>
  <si>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</si>
  <si>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</si>
  <si>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</si>
  <si>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</si>
  <si>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</si>
  <si>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</si>
  <si>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</si>
  <si>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</si>
  <si>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</si>
  <si>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</si>
  <si>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</si>
  <si>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</si>
  <si>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</si>
  <si>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</si>
  <si>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</si>
  <si>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</si>
  <si>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</si>
  <si>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</si>
  <si>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</si>
  <si>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</si>
  <si>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</si>
  <si>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</si>
  <si>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</si>
  <si>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</si>
  <si>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</si>
  <si>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</si>
  <si>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</si>
  <si>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</si>
  <si>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</si>
  <si>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</si>
  <si>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</si>
  <si>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</si>
  <si>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</si>
  <si>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</si>
  <si>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</si>
  <si>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</si>
  <si>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</si>
  <si>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</si>
  <si>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</si>
  <si>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</si>
  <si>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</si>
  <si>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</si>
  <si>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</si>
  <si>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</si>
  <si>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</si>
  <si>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</si>
  <si>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</si>
  <si>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</si>
  <si>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</si>
  <si>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</si>
  <si>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</si>
  <si>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</si>
  <si>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</si>
  <si>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</si>
  <si>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</si>
  <si>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</si>
  <si>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</si>
  <si>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</si>
  <si>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</si>
  <si>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</si>
  <si>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</si>
  <si>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</si>
  <si>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</si>
  <si>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</si>
  <si>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</si>
  <si>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</si>
  <si>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</si>
  <si>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</si>
  <si>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</si>
  <si>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</si>
  <si>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</si>
  <si>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</si>
  <si>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</si>
  <si>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</si>
  <si>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</si>
  <si>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</si>
  <si>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</si>
  <si>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</si>
  <si>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</si>
  <si>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</si>
  <si>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</si>
  <si>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</si>
  <si>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</si>
  <si>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</si>
  <si>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</si>
  <si>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</si>
  <si>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</si>
  <si>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</si>
  <si>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</si>
  <si>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</si>
  <si>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</si>
  <si>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</si>
  <si>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</si>
  <si>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</si>
  <si>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</si>
  <si>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</si>
  <si>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</si>
  <si>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</si>
  <si>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</si>
  <si>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</si>
  <si>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</si>
  <si>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</si>
  <si>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</si>
  <si>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</si>
  <si>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</si>
  <si>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</si>
  <si>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</si>
  <si>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</si>
  <si>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</si>
  <si>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</si>
  <si>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</si>
  <si>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</si>
  <si>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</si>
  <si>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</si>
  <si>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</si>
  <si>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</si>
  <si>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</si>
  <si>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</si>
  <si>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</si>
  <si>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</si>
  <si>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</si>
  <si>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</si>
  <si>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</si>
  <si>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</si>
  <si>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</si>
  <si>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</si>
  <si>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</si>
  <si>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</si>
  <si>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</si>
  <si>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</si>
  <si>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</si>
  <si>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</si>
  <si>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</si>
  <si>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</si>
  <si>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</si>
  <si>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</si>
  <si>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</si>
  <si>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</si>
  <si>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</si>
  <si>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</si>
  <si>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</si>
  <si>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</si>
  <si>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</si>
  <si>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</si>
  <si>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</si>
  <si>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</si>
  <si>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</si>
  <si>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</si>
  <si>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</si>
  <si>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</si>
  <si>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</si>
  <si>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</si>
  <si>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</si>
  <si>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</si>
  <si>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</si>
  <si>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</si>
  <si>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</si>
  <si>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</si>
  <si>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</si>
  <si>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</si>
  <si>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</si>
  <si>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</si>
  <si>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</si>
  <si>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</si>
  <si>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</si>
  <si>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</si>
  <si>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</si>
  <si>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</si>
  <si>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</si>
  <si>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</si>
  <si>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</si>
  <si>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</si>
  <si>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</si>
  <si>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</si>
  <si>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</si>
  <si>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</si>
  <si>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</si>
  <si>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</si>
  <si>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</si>
  <si>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</si>
  <si>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</si>
  <si>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</si>
  <si>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</si>
  <si>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</si>
  <si>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</si>
  <si>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</si>
  <si>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</si>
  <si>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</si>
  <si>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</si>
  <si>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</si>
  <si>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</si>
  <si>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</si>
  <si>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</si>
  <si>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</si>
  <si>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</si>
  <si>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</si>
  <si>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</si>
  <si>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</si>
  <si>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</si>
  <si>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</si>
  <si>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</si>
  <si>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</si>
  <si>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</si>
  <si>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</si>
  <si>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</si>
  <si>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</si>
  <si>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</si>
  <si>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</si>
  <si>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</si>
  <si>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</si>
  <si>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</si>
  <si>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</si>
  <si>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</si>
  <si>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</si>
  <si>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</si>
  <si>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</si>
  <si>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</si>
  <si>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</si>
  <si>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</si>
  <si>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</si>
  <si>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</si>
  <si>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</si>
  <si>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</si>
  <si>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</si>
  <si>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</si>
  <si>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</si>
  <si>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</si>
  <si>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</si>
  <si>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</si>
  <si>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</si>
  <si>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</si>
  <si>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</si>
  <si>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</si>
  <si>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</si>
  <si>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</si>
  <si>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</si>
  <si>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</si>
  <si>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</si>
  <si>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</si>
  <si>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</si>
  <si>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</si>
  <si>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</si>
  <si>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</si>
  <si>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</si>
  <si>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</si>
  <si>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</si>
  <si>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</si>
  <si>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</si>
  <si>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</si>
  <si>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</si>
  <si>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</si>
  <si>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</si>
  <si>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</si>
  <si>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</si>
  <si>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</si>
  <si>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</si>
  <si>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</si>
  <si>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</si>
  <si>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</si>
  <si>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</si>
  <si>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</si>
  <si>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</si>
  <si>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</si>
  <si>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</si>
  <si>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</si>
  <si>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</si>
  <si>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</si>
  <si>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</si>
  <si>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</si>
  <si>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</si>
  <si>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</si>
  <si>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</si>
  <si>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</si>
  <si>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</si>
  <si>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</si>
  <si>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</si>
  <si>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</si>
  <si>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</si>
  <si>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</si>
  <si>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</si>
  <si>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</si>
  <si>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</si>
  <si>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</si>
  <si>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</si>
  <si>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</si>
  <si>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</si>
  <si>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</si>
  <si>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</si>
  <si>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</si>
  <si>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</si>
  <si>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</si>
  <si>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</si>
  <si>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</si>
  <si>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</si>
  <si>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</si>
  <si>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</si>
  <si>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</si>
  <si>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</si>
  <si>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</si>
  <si>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</si>
  <si>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</si>
  <si>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</si>
  <si>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</si>
  <si>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</si>
  <si>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</si>
  <si>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</si>
  <si>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</si>
  <si>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</si>
  <si>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</si>
  <si>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</si>
  <si>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</si>
  <si>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</si>
  <si>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</si>
  <si>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</si>
  <si>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</si>
  <si>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</si>
  <si>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</si>
  <si>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</si>
  <si>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</si>
  <si>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</si>
  <si>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</si>
  <si>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</si>
  <si>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</si>
  <si>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</si>
  <si>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</si>
  <si>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</si>
  <si>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</si>
  <si>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</si>
  <si>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</si>
  <si>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</si>
  <si>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</si>
  <si>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</si>
  <si>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</si>
  <si>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</si>
  <si>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</si>
  <si>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</si>
  <si>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</si>
  <si>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</si>
  <si>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</si>
  <si>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</si>
  <si>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</si>
  <si>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</si>
  <si>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</si>
  <si>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</si>
  <si>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</si>
  <si>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</si>
  <si>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</si>
  <si>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</si>
  <si>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</si>
  <si>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</si>
  <si>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</si>
  <si>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</si>
  <si>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</si>
  <si>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</si>
  <si>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</si>
  <si>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</si>
  <si>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</si>
  <si>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</si>
  <si>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</si>
  <si>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</si>
  <si>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</si>
  <si>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</si>
  <si>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</si>
  <si>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</si>
  <si>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</si>
  <si>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</si>
  <si>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</si>
  <si>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</si>
  <si>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</si>
  <si>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</si>
  <si>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</si>
  <si>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</si>
  <si>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</si>
  <si>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</si>
  <si>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</si>
  <si>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</si>
  <si>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</si>
  <si>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</si>
  <si>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</si>
  <si>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</si>
  <si>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</si>
  <si>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</si>
  <si>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</si>
  <si>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</si>
  <si>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</si>
  <si>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</si>
  <si>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</si>
  <si>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</si>
  <si>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</si>
  <si>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</si>
  <si>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</si>
  <si>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</si>
  <si>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</si>
  <si>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</si>
  <si>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</si>
  <si>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</si>
  <si>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</si>
  <si>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</si>
  <si>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</si>
  <si>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</si>
  <si>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</si>
  <si>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</si>
  <si>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</si>
  <si>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</si>
  <si>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</si>
  <si>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</si>
  <si>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</si>
  <si>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</si>
  <si>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</si>
  <si>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</si>
  <si>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</si>
  <si>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</si>
  <si>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</si>
  <si>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</si>
  <si>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</si>
  <si>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</si>
  <si>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</si>
  <si>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</si>
  <si>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</si>
  <si>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</si>
  <si>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</si>
  <si>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</si>
  <si>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</si>
  <si>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</si>
  <si>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</si>
  <si>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</si>
  <si>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</si>
  <si>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</si>
  <si>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</si>
  <si>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</si>
  <si>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</si>
  <si>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</si>
  <si>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</si>
  <si>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</si>
  <si>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</si>
  <si>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</si>
  <si>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</si>
  <si>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</si>
  <si>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</si>
  <si>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</si>
  <si>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</si>
  <si>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</si>
  <si>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</si>
  <si>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</si>
  <si>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</si>
  <si>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</si>
  <si>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</si>
  <si>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</si>
  <si>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</si>
  <si>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</si>
  <si>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</si>
  <si>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</si>
  <si>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</si>
  <si>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</si>
  <si>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</si>
  <si>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</si>
  <si>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</si>
  <si>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</si>
  <si>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</si>
  <si>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</si>
  <si>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</si>
  <si>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</si>
  <si>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</si>
  <si>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</si>
  <si>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</si>
  <si>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</si>
  <si>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</si>
  <si>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</si>
  <si>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</si>
  <si>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</si>
  <si>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</si>
  <si>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</si>
  <si>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</si>
  <si>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</si>
  <si>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</si>
  <si>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</si>
  <si>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</si>
  <si>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</si>
  <si>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</si>
  <si>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</si>
  <si>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</si>
  <si>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</si>
  <si>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</si>
  <si>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</si>
  <si>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</si>
  <si>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</si>
  <si>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</si>
  <si>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</si>
  <si>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</si>
  <si>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</si>
  <si>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</si>
  <si>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</si>
  <si>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</si>
  <si>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</si>
  <si>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</si>
  <si>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</si>
  <si>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</si>
  <si>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</si>
  <si>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</si>
  <si>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</si>
  <si>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</si>
  <si>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</si>
  <si>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</si>
  <si>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</si>
  <si>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</si>
  <si>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</si>
  <si>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</si>
  <si>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</si>
  <si>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</si>
  <si>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</si>
  <si>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</si>
  <si>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</si>
  <si>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</si>
  <si>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</si>
  <si>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</si>
  <si>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</si>
  <si>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</si>
  <si>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</si>
  <si>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</si>
  <si>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</si>
  <si>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</si>
  <si>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</si>
  <si>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</si>
  <si>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</si>
  <si>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</si>
  <si>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</si>
  <si>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</si>
  <si>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</si>
  <si>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</si>
  <si>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</si>
  <si>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</si>
  <si>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</si>
  <si>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</si>
  <si>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</si>
  <si>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</si>
  <si>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</si>
  <si>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</si>
  <si>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</si>
  <si>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</si>
  <si>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</si>
  <si>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</si>
  <si>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</si>
  <si>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</si>
  <si>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</si>
  <si>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</si>
  <si>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</si>
  <si>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</si>
  <si>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</si>
  <si>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</si>
  <si>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</si>
  <si>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</si>
  <si>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</si>
  <si>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</si>
  <si>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</si>
  <si>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</si>
  <si>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</si>
  <si>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</si>
  <si>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</si>
  <si>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</si>
  <si>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</si>
  <si>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</si>
  <si>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</si>
  <si>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</si>
  <si>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</si>
  <si>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</si>
  <si>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</si>
  <si>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</si>
  <si>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</si>
  <si>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</si>
  <si>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</si>
  <si>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</si>
  <si>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</si>
  <si>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</si>
  <si>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</si>
  <si>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</si>
  <si>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</si>
  <si>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</si>
  <si>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</si>
  <si>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</si>
  <si>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</si>
  <si>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</si>
  <si>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</si>
  <si>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</si>
  <si>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</si>
  <si>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</si>
  <si>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</si>
  <si>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</si>
  <si>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</si>
  <si>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</si>
  <si>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</si>
  <si>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</si>
  <si>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</si>
  <si>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</si>
  <si>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</si>
  <si>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</si>
  <si>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</si>
  <si>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</si>
  <si>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</si>
  <si>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</si>
  <si>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</si>
  <si>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</si>
  <si>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</si>
  <si>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</si>
  <si>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</si>
  <si>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</si>
  <si>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</si>
  <si>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</si>
  <si>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</si>
  <si>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</si>
  <si>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</si>
  <si>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</si>
  <si>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</si>
  <si>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</si>
  <si>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</si>
  <si>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</si>
  <si>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</si>
  <si>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</si>
  <si>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</si>
  <si>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</si>
  <si>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</si>
  <si>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</si>
  <si>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</si>
  <si>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</si>
  <si>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</si>
  <si>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</si>
  <si>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</si>
  <si>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</si>
  <si>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</si>
  <si>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</si>
  <si>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</si>
  <si>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</si>
  <si>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</si>
  <si>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</si>
  <si>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</si>
  <si>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</si>
  <si>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</si>
  <si>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</si>
  <si>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</si>
  <si>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</si>
  <si>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</si>
  <si>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</si>
  <si>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</si>
  <si>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</si>
  <si>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</si>
  <si>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</si>
  <si>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</si>
  <si>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</si>
  <si>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</si>
  <si>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</si>
  <si>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</si>
  <si>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</si>
  <si>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</si>
  <si>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</si>
  <si>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</si>
  <si>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</si>
  <si>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</si>
  <si>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</si>
  <si>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</si>
  <si>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</si>
  <si>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</si>
  <si>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</si>
  <si>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</si>
  <si>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</si>
  <si>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</si>
  <si>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</si>
  <si>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</si>
  <si>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</si>
  <si>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</si>
  <si>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</si>
  <si>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</si>
  <si>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</si>
  <si>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</si>
  <si>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</si>
  <si>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</si>
  <si>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</si>
  <si>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</si>
  <si>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</si>
  <si>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</si>
  <si>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</si>
  <si>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</si>
  <si>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</si>
  <si>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</si>
  <si>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</si>
  <si>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</si>
  <si>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</si>
  <si>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</si>
  <si>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</si>
  <si>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</si>
  <si>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</si>
  <si>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</si>
  <si>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</si>
  <si>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</si>
  <si>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</si>
  <si>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</si>
  <si>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</si>
  <si>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</si>
  <si>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</si>
  <si>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</si>
  <si>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</si>
  <si>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</si>
  <si>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</si>
  <si>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</si>
  <si>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</si>
  <si>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</si>
  <si>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</si>
  <si>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</si>
  <si>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</si>
  <si>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</si>
  <si>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</si>
  <si>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</si>
  <si>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</si>
  <si>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</si>
  <si>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</si>
  <si>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</si>
  <si>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</si>
  <si>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</si>
  <si>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</si>
  <si>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</si>
  <si>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</si>
  <si>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</si>
  <si>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</si>
  <si>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</si>
  <si>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</si>
  <si>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</si>
  <si>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</si>
  <si>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</si>
  <si>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</si>
  <si>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</si>
  <si>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</si>
  <si>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</si>
  <si>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</si>
  <si>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</si>
  <si>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</si>
  <si>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</si>
  <si>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</si>
  <si>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</si>
  <si>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</si>
  <si>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</si>
  <si>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</si>
  <si>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</si>
  <si>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</si>
  <si>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</si>
  <si>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</si>
  <si>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</si>
  <si>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</si>
  <si>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</si>
  <si>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</si>
  <si>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</si>
  <si>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</si>
  <si>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</si>
  <si>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</si>
  <si>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</si>
  <si>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</si>
  <si>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</si>
  <si>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</si>
  <si>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</si>
  <si>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</si>
  <si>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</si>
  <si>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</si>
  <si>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</si>
  <si>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</si>
  <si>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</si>
  <si>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</si>
  <si>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</si>
  <si>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</si>
  <si>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</si>
  <si>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</si>
  <si>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</si>
  <si>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</si>
  <si>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</si>
  <si>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</si>
  <si>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</si>
  <si>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</si>
  <si>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</si>
  <si>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</si>
  <si>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</si>
  <si>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</si>
  <si>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</si>
  <si>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</si>
  <si>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</si>
  <si>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</si>
  <si>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</si>
  <si>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</si>
  <si>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</si>
  <si>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</si>
  <si>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</si>
  <si>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</si>
  <si>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</si>
  <si>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</si>
  <si>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</si>
  <si>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</si>
  <si>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</si>
  <si>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</si>
  <si>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</si>
  <si>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</si>
  <si>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</si>
  <si>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</si>
  <si>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</si>
  <si>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</si>
  <si>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</si>
  <si>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</si>
  <si>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</si>
  <si>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</si>
  <si>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</si>
  <si>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</si>
  <si>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</si>
  <si>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</si>
  <si>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</si>
  <si>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</si>
  <si>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</si>
  <si>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</si>
  <si>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</si>
  <si>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</si>
  <si>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</si>
  <si>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</si>
  <si>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</si>
  <si>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</si>
  <si>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</si>
  <si>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</si>
  <si>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</si>
  <si>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</si>
  <si>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</si>
  <si>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</si>
  <si>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</si>
  <si>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</si>
  <si>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</si>
  <si>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</si>
  <si>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</si>
  <si>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</si>
  <si>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</si>
  <si>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</si>
  <si>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</si>
  <si>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</si>
  <si>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</si>
  <si>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</si>
  <si>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</si>
  <si>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</si>
  <si>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</si>
  <si>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</si>
  <si>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</si>
  <si>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</si>
  <si>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</si>
  <si>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</si>
  <si>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</si>
  <si>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</si>
  <si>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</si>
  <si>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</si>
  <si>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</si>
  <si>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</si>
  <si>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</si>
  <si>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</si>
  <si>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</si>
  <si>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</si>
  <si>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</si>
  <si>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</si>
  <si>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</si>
  <si>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</si>
  <si>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</si>
  <si>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</si>
  <si>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</si>
  <si>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</si>
  <si>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</si>
  <si>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</si>
  <si>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</si>
  <si>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</si>
  <si>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</si>
  <si>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</si>
  <si>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</si>
  <si>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</si>
  <si>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</si>
  <si>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</si>
  <si>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</si>
  <si>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</si>
  <si>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</si>
  <si>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</si>
  <si>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</si>
  <si>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</si>
  <si>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</si>
  <si>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</si>
  <si>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</si>
  <si>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</si>
  <si>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</si>
  <si>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</si>
  <si>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</si>
  <si>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</si>
  <si>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</si>
  <si>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</si>
  <si>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</si>
  <si>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</si>
  <si>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</si>
  <si>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</si>
  <si>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</si>
  <si>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</si>
  <si>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</si>
  <si>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</si>
  <si>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</si>
  <si>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</si>
  <si>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</si>
  <si>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</si>
  <si>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</si>
  <si>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</si>
  <si>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</si>
  <si>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</si>
  <si>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</si>
  <si>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</si>
  <si>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</si>
  <si>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</si>
  <si>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</si>
  <si>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</si>
  <si>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</si>
  <si>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</si>
  <si>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</si>
  <si>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</si>
  <si>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</si>
  <si>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</si>
  <si>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</si>
  <si>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</si>
  <si>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</si>
  <si>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</si>
  <si>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</si>
  <si>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</si>
  <si>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</si>
  <si>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</si>
  <si>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</si>
  <si>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</si>
  <si>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</si>
  <si>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</si>
  <si>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</si>
  <si>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</si>
  <si>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</si>
  <si>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</si>
  <si>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</si>
  <si>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</si>
  <si>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</si>
  <si>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</si>
  <si>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</si>
  <si>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</si>
  <si>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</si>
  <si>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</si>
  <si>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</si>
  <si>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</si>
  <si>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</si>
  <si>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</si>
  <si>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</si>
  <si>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</si>
  <si>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</si>
  <si>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</si>
  <si>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</si>
  <si>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</si>
  <si>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</si>
  <si>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</si>
  <si>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</si>
  <si>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</si>
  <si>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</si>
  <si>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</si>
  <si>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</si>
  <si>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</si>
  <si>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</si>
  <si>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</si>
  <si>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</si>
  <si>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</si>
  <si>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</si>
  <si>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</si>
  <si>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</si>
  <si>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</si>
  <si>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</si>
  <si>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</si>
  <si>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</si>
  <si>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</si>
  <si>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</si>
  <si>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</si>
  <si>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</si>
  <si>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</si>
  <si>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</si>
  <si>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</si>
  <si>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</si>
  <si>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</si>
  <si>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</si>
  <si>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</si>
  <si>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</si>
  <si>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</si>
  <si>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</si>
  <si>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</si>
  <si>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</si>
  <si>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</si>
  <si>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</si>
  <si>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</si>
  <si>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</si>
  <si>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</si>
  <si>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</si>
  <si>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</si>
  <si>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</si>
  <si>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</si>
  <si>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</si>
  <si>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</si>
  <si>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</si>
  <si>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</si>
  <si>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</si>
  <si>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</si>
  <si>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</si>
  <si>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</si>
  <si>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</si>
  <si>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</si>
  <si>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</si>
  <si>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</si>
  <si>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</si>
  <si>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</si>
  <si>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</si>
  <si>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</si>
  <si>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</si>
  <si>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</si>
  <si>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</si>
  <si>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</si>
  <si>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</si>
  <si>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</si>
  <si>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</si>
  <si>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</si>
  <si>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</si>
  <si>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</si>
  <si>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</si>
  <si>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</si>
  <si>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</si>
  <si>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</si>
  <si>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</si>
  <si>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</si>
  <si>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</si>
  <si>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</si>
  <si>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</si>
  <si>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</si>
  <si>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</si>
  <si>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</si>
  <si>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</si>
  <si>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</si>
  <si>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</si>
  <si>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</si>
  <si>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</si>
  <si>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</si>
  <si>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</si>
  <si>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</si>
  <si>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</si>
  <si>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</si>
  <si>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</si>
  <si>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</si>
  <si>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</si>
  <si>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</si>
  <si>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</si>
  <si>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</si>
  <si>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</si>
  <si>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</si>
  <si>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</si>
  <si>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</si>
  <si>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</si>
  <si>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</si>
  <si>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</si>
  <si>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</si>
  <si>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</si>
  <si>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</si>
  <si>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</si>
  <si>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</si>
  <si>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</si>
  <si>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</si>
  <si>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</si>
  <si>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</si>
  <si>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</si>
  <si>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</si>
  <si>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</si>
  <si>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</si>
  <si>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</si>
  <si>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</si>
  <si>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</si>
  <si>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</si>
  <si>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</si>
  <si>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</si>
  <si>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</si>
  <si>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</si>
  <si>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</si>
  <si>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</si>
  <si>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</si>
  <si>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</si>
  <si>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</si>
  <si>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</si>
  <si>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</si>
  <si>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</si>
  <si>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</si>
  <si>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</si>
  <si>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</si>
  <si>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</si>
  <si>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</si>
  <si>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</si>
  <si>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</si>
  <si>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</si>
  <si>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</si>
  <si>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</si>
  <si>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</si>
  <si>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</si>
  <si>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</si>
  <si>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</si>
  <si>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</si>
  <si>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</si>
  <si>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</si>
  <si>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</si>
  <si>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</si>
  <si>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</si>
  <si>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</si>
  <si>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</si>
  <si>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</si>
  <si>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</si>
  <si>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</si>
  <si>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</si>
  <si>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</si>
  <si>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</si>
  <si>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</si>
  <si>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</si>
  <si>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</si>
  <si>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</si>
  <si>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</si>
  <si>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</si>
  <si>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</si>
  <si>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</si>
  <si>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</si>
  <si>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</si>
  <si>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</si>
  <si>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</si>
  <si>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</si>
  <si>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</si>
  <si>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</si>
  <si>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</si>
  <si>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</si>
  <si>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</si>
  <si>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</si>
  <si>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</si>
  <si>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</si>
  <si>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</si>
  <si>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</si>
  <si>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</si>
  <si>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</si>
  <si>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</si>
  <si>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</si>
  <si>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</si>
  <si>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</si>
  <si>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</si>
  <si>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</si>
  <si>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</si>
  <si>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</si>
  <si>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</si>
  <si>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</si>
  <si>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</si>
  <si>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</si>
  <si>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</si>
  <si>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</si>
  <si>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</si>
  <si>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</si>
  <si>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</si>
  <si>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</si>
  <si>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</si>
  <si>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</si>
  <si>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</si>
  <si>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</si>
  <si>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</si>
  <si>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</si>
  <si>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</si>
  <si>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</si>
  <si>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</si>
  <si>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</si>
  <si>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</si>
  <si>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</si>
  <si>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</si>
  <si>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</si>
  <si>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</si>
  <si>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</si>
  <si>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</si>
  <si>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</si>
  <si>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</si>
  <si>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</si>
  <si>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</si>
  <si>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</si>
  <si>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</si>
  <si>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</si>
  <si>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</si>
  <si>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</si>
  <si>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</si>
  <si>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</si>
  <si>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</si>
  <si>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</si>
  <si>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</si>
  <si>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</si>
  <si>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</si>
  <si>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</si>
  <si>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</si>
  <si>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</si>
  <si>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</si>
  <si>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</si>
  <si>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</si>
  <si>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</si>
  <si>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</si>
  <si>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</si>
  <si>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</si>
  <si>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</si>
  <si>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</si>
  <si>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</si>
  <si>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</si>
  <si>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</si>
  <si>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</si>
  <si>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</si>
  <si>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</si>
  <si>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</si>
  <si>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</si>
  <si>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</si>
  <si>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</si>
  <si>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</si>
  <si>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</si>
  <si>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</si>
  <si>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</si>
  <si>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</si>
  <si>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</si>
  <si>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</si>
  <si>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</si>
  <si>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</si>
  <si>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</si>
  <si>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</si>
  <si>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</si>
  <si>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</si>
  <si>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</si>
  <si>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</si>
  <si>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</si>
  <si>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</si>
  <si>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</si>
  <si>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</si>
  <si>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</si>
  <si>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</si>
  <si>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</si>
  <si>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</si>
  <si>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</si>
  <si>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</si>
  <si>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</si>
  <si>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</si>
  <si>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</si>
  <si>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</si>
  <si>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</si>
  <si>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</si>
  <si>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</si>
  <si>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</si>
  <si>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</si>
  <si>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</si>
  <si>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</si>
  <si>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</si>
  <si>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</si>
  <si>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</si>
  <si>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</si>
  <si>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</si>
  <si>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</si>
  <si>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</si>
  <si>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</si>
  <si>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</si>
  <si>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</si>
  <si>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</si>
  <si>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</si>
  <si>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</si>
  <si>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</si>
  <si>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</si>
  <si>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</si>
  <si>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</si>
  <si>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</si>
  <si>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</si>
  <si>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</si>
  <si>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</si>
  <si>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</si>
  <si>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</si>
  <si>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</si>
  <si>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</si>
  <si>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</si>
  <si>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</si>
  <si>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</si>
  <si>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</si>
  <si>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</si>
  <si>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</si>
  <si>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</si>
  <si>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</si>
  <si>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</si>
  <si>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</si>
  <si>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</si>
  <si>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</si>
  <si>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</si>
  <si>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</si>
  <si>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</si>
  <si>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</si>
  <si>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</si>
  <si>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</si>
  <si>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</si>
  <si>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</si>
  <si>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</si>
  <si>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</si>
  <si>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</si>
  <si>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</si>
  <si>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</si>
  <si>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</si>
  <si>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</si>
  <si>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</si>
  <si>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</si>
  <si>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</si>
  <si>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</si>
  <si>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</si>
  <si>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</si>
  <si>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</si>
  <si>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</si>
  <si>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</si>
  <si>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</si>
  <si>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</si>
  <si>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</si>
  <si>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</si>
  <si>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</si>
  <si>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</si>
  <si>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</si>
  <si>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</si>
  <si>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</si>
  <si>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</si>
  <si>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</si>
  <si>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</si>
  <si>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</si>
  <si>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</si>
  <si>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</si>
  <si>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</si>
  <si>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</si>
  <si>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</si>
  <si>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</si>
  <si>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</si>
  <si>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</si>
  <si>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</si>
  <si>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</si>
  <si>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</si>
  <si>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</si>
  <si>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</si>
  <si>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</si>
  <si>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</si>
  <si>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</si>
  <si>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</si>
  <si>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</si>
  <si>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</si>
  <si>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</si>
  <si>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</si>
  <si>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</si>
  <si>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</si>
  <si>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</si>
  <si>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</si>
  <si>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</si>
  <si>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</si>
  <si>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</si>
  <si>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</si>
  <si>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</si>
  <si>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</si>
  <si>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</si>
  <si>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</si>
  <si>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</si>
  <si>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</si>
  <si>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</si>
  <si>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</si>
  <si>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</si>
  <si>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</si>
  <si>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</si>
  <si>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</si>
  <si>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</si>
  <si>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</si>
  <si>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</si>
  <si>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</si>
  <si>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</si>
  <si>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</si>
  <si>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</si>
  <si>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</si>
  <si>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</si>
  <si>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</si>
  <si>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</si>
  <si>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</si>
  <si>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</si>
  <si>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</si>
  <si>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</si>
  <si>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</si>
  <si>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</si>
  <si>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</si>
  <si>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</si>
  <si>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</si>
  <si>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</si>
  <si>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</si>
  <si>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</si>
  <si>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</si>
  <si>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</si>
  <si>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</si>
  <si>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</si>
  <si>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</si>
  <si>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</si>
  <si>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</si>
  <si>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</si>
  <si>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</si>
  <si>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</si>
  <si>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</si>
  <si>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</si>
  <si>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</si>
  <si>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</si>
  <si>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</si>
  <si>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</si>
  <si>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</si>
  <si>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</si>
  <si>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</si>
  <si>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</si>
  <si>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</si>
  <si>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</si>
  <si>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</si>
  <si>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</si>
  <si>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</si>
  <si>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</si>
  <si>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</si>
  <si>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</si>
  <si>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</si>
  <si>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</si>
  <si>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</si>
  <si>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</si>
  <si>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</si>
  <si>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</si>
  <si>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</si>
  <si>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</si>
  <si>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</si>
  <si>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</si>
  <si>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</si>
  <si>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</si>
  <si>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</si>
  <si>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</si>
  <si>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</si>
  <si>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</si>
  <si>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</si>
  <si>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</si>
  <si>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</si>
  <si>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</si>
  <si>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</si>
  <si>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</si>
  <si>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</si>
  <si>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</si>
  <si>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</si>
  <si>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</si>
  <si>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</si>
  <si>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</si>
  <si>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</si>
  <si>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</si>
  <si>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</si>
  <si>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</si>
  <si>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</si>
  <si>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</si>
  <si>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</si>
  <si>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</si>
  <si>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</si>
  <si>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</si>
  <si>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</si>
  <si>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</si>
  <si>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</si>
  <si>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</si>
  <si>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</si>
  <si>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</si>
  <si>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</si>
  <si>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</si>
  <si>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</si>
  <si>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</si>
  <si>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</si>
  <si>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</si>
  <si>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</si>
  <si>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</si>
  <si>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</si>
  <si>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</si>
  <si>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</si>
  <si>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</si>
  <si>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</si>
  <si>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</si>
  <si>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</si>
  <si>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</si>
  <si>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</si>
  <si>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</si>
  <si>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</si>
  <si>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</si>
  <si>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</si>
  <si>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</si>
  <si>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</si>
  <si>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</si>
  <si>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</si>
  <si>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</si>
  <si>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</si>
  <si>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</si>
  <si>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</si>
  <si>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</si>
  <si>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</si>
  <si>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</si>
  <si>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</si>
  <si>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</si>
  <si>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</si>
  <si>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</si>
  <si>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</si>
  <si>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</si>
  <si>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</si>
  <si>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</si>
  <si>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</si>
  <si>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</si>
  <si>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</si>
  <si>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</si>
  <si>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</si>
  <si>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</si>
  <si>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</si>
  <si>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</si>
  <si>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</si>
  <si>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</si>
  <si>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</si>
  <si>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</si>
  <si>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</si>
  <si>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</si>
  <si>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</si>
  <si>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</si>
  <si>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</si>
  <si>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</si>
  <si>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</si>
  <si>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</si>
  <si>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</si>
  <si>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</si>
  <si>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</si>
  <si>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</si>
  <si>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</si>
  <si>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</si>
  <si>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</si>
  <si>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</si>
  <si>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</si>
  <si>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</si>
  <si>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</si>
  <si>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</si>
  <si>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</si>
  <si>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</si>
  <si>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</si>
  <si>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</si>
  <si>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</si>
  <si>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</si>
  <si>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</si>
  <si>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</si>
  <si>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</si>
  <si>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</si>
  <si>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</si>
  <si>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</si>
  <si>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</si>
  <si>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</si>
  <si>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</si>
  <si>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</si>
  <si>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</si>
  <si>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</si>
  <si>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</si>
  <si>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</si>
  <si>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</si>
  <si>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</si>
  <si>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</si>
  <si>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</si>
  <si>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</si>
  <si>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</si>
  <si>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</si>
  <si>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</si>
  <si>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</si>
  <si>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</si>
  <si>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</si>
  <si>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</si>
  <si>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</si>
  <si>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</si>
  <si>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</si>
  <si>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</si>
  <si>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</si>
  <si>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</si>
  <si>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</si>
  <si>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</si>
  <si>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</si>
  <si>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</si>
  <si>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</si>
  <si>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</si>
  <si>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</si>
  <si>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</si>
  <si>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</si>
  <si>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</si>
  <si>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</si>
  <si>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</si>
  <si>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</si>
  <si>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</si>
  <si>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</si>
  <si>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</si>
  <si>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</si>
  <si>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</si>
  <si>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</si>
  <si>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</si>
  <si>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</si>
  <si>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</si>
  <si>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</si>
  <si>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</si>
  <si>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</si>
  <si>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</si>
  <si>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</si>
  <si>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</si>
  <si>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</si>
  <si>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</si>
  <si>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</si>
  <si>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</si>
  <si>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</si>
  <si>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</si>
  <si>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</si>
  <si>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</si>
  <si>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</si>
  <si>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</si>
  <si>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</si>
  <si>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</si>
  <si>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</si>
  <si>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</si>
  <si>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</si>
  <si>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</si>
  <si>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</si>
  <si>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</si>
  <si>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</si>
  <si>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</si>
  <si>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</si>
  <si>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</si>
  <si>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</si>
  <si>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</si>
  <si>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</si>
  <si>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</si>
  <si>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</si>
  <si>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</si>
  <si>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</si>
  <si>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</si>
  <si>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</si>
  <si>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</si>
  <si>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</si>
  <si>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</si>
  <si>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</si>
  <si>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</si>
  <si>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</si>
  <si>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</si>
  <si>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</si>
  <si>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</si>
  <si>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</si>
  <si>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</si>
  <si>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</si>
  <si>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</si>
  <si>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</si>
  <si>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</si>
  <si>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</si>
  <si>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</si>
  <si>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</si>
  <si>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</si>
  <si>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</si>
  <si>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</si>
  <si>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</si>
  <si>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</si>
  <si>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</si>
  <si>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</si>
  <si>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</si>
  <si>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</si>
  <si>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</si>
  <si>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</si>
  <si>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</si>
  <si>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</si>
  <si>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</si>
  <si>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</si>
  <si>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</si>
  <si>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</si>
  <si>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</si>
  <si>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</si>
  <si>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</si>
  <si>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</si>
  <si>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</si>
  <si>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</si>
  <si>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</si>
  <si>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</si>
  <si>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</si>
  <si>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</si>
  <si>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</si>
  <si>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</si>
  <si>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</si>
  <si>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</si>
  <si>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</si>
  <si>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</si>
  <si>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</si>
  <si>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</si>
  <si>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</si>
  <si>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</si>
  <si>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</si>
  <si>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</si>
  <si>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</si>
  <si>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</si>
  <si>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</si>
  <si>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</si>
  <si>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</si>
  <si>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</si>
  <si>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</si>
  <si>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</si>
  <si>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</si>
  <si>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</si>
  <si>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</si>
  <si>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</si>
  <si>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</si>
  <si>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</si>
  <si>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</si>
  <si>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</si>
  <si>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</si>
  <si>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</si>
  <si>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</si>
  <si>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</si>
  <si>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</si>
  <si>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</si>
  <si>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</si>
  <si>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</si>
  <si>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</si>
  <si>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</si>
  <si>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</si>
  <si>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</si>
  <si>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</si>
  <si>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</si>
  <si>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</si>
  <si>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</si>
  <si>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</si>
  <si>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</si>
  <si>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</si>
  <si>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</si>
  <si>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</si>
  <si>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</si>
  <si>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</si>
  <si>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</si>
  <si>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</si>
  <si>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</si>
  <si>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</si>
  <si>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</si>
  <si>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</si>
  <si>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</si>
  <si>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</si>
  <si>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</si>
  <si>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</si>
  <si>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</si>
  <si>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</si>
  <si>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</si>
  <si>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</si>
  <si>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</si>
  <si>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</si>
  <si>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</si>
  <si>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</si>
  <si>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</si>
  <si>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</si>
  <si>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</si>
  <si>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</si>
  <si>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</si>
  <si>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</si>
  <si>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</si>
  <si>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</si>
  <si>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</si>
  <si>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</si>
  <si>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</si>
  <si>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</si>
  <si>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</si>
  <si>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</si>
  <si>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</si>
  <si>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</si>
  <si>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</si>
  <si>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</si>
  <si>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</si>
  <si>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</si>
  <si>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</si>
  <si>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</si>
  <si>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</si>
  <si>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</si>
  <si>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</si>
  <si>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</si>
  <si>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</si>
  <si>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</si>
  <si>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</si>
  <si>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</si>
  <si>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</si>
  <si>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</si>
  <si>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</si>
  <si>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</si>
  <si>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</si>
  <si>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</si>
  <si>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</si>
  <si>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</si>
  <si>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</si>
  <si>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</si>
  <si>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</si>
  <si>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</si>
  <si>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</si>
  <si>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</si>
  <si>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</si>
  <si>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</si>
  <si>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</si>
  <si>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</si>
  <si>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</si>
  <si>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</si>
  <si>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</si>
  <si>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</si>
  <si>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</si>
  <si>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</si>
  <si>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</si>
  <si>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</si>
  <si>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</si>
  <si>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</si>
  <si>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</si>
  <si>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</si>
  <si>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</si>
  <si>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</si>
  <si>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</si>
  <si>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</si>
  <si>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</si>
  <si>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</si>
  <si>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</si>
  <si>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</si>
  <si>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</si>
  <si>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</si>
  <si>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</si>
  <si>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</si>
  <si>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</si>
  <si>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</si>
  <si>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</si>
  <si>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</si>
  <si>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</si>
  <si>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</si>
  <si>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</si>
  <si>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</si>
  <si>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</si>
  <si>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</si>
  <si>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</si>
  <si>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</si>
  <si>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</si>
  <si>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</si>
  <si>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</si>
  <si>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</si>
  <si>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</si>
  <si>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</si>
  <si>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</si>
  <si>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</si>
  <si>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</si>
  <si>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</si>
  <si>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</si>
  <si>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</si>
  <si>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</si>
  <si>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</si>
  <si>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</si>
  <si>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</si>
  <si>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</si>
  <si>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</si>
  <si>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</si>
  <si>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</si>
  <si>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</si>
  <si>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</si>
  <si>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</si>
  <si>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</si>
  <si>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</si>
  <si>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</si>
  <si>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</si>
  <si>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</si>
  <si>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</si>
  <si>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</si>
  <si>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</si>
  <si>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</si>
  <si>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</si>
  <si>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</si>
  <si>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</si>
  <si>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</si>
  <si>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</si>
  <si>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</si>
  <si>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</si>
  <si>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</si>
  <si>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</si>
  <si>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</si>
  <si>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</si>
  <si>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</si>
  <si>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</si>
  <si>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</si>
  <si>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</si>
  <si>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</si>
  <si>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</si>
  <si>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</si>
  <si>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</si>
  <si>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</si>
  <si>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</si>
  <si>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</si>
  <si>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</si>
  <si>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</si>
  <si>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</si>
  <si>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</si>
  <si>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</si>
  <si>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</si>
  <si>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</si>
  <si>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</si>
  <si>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</si>
  <si>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</si>
  <si>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</si>
  <si>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</si>
  <si>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</si>
  <si>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</si>
  <si>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</si>
  <si>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</si>
  <si>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</si>
  <si>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</si>
  <si>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</si>
  <si>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</si>
  <si>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</si>
  <si>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</si>
  <si>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</si>
  <si>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</si>
  <si>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</si>
  <si>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</si>
  <si>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</si>
  <si>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</si>
  <si>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</si>
  <si>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</si>
  <si>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</si>
  <si>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</si>
  <si>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</si>
  <si>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</si>
  <si>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</si>
  <si>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</si>
  <si>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</si>
  <si>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</si>
  <si>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</si>
  <si>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</si>
  <si>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</si>
  <si>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</si>
  <si>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</si>
  <si>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</si>
  <si>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</si>
  <si>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</si>
  <si>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</si>
  <si>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</si>
  <si>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</si>
  <si>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</si>
  <si>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</si>
  <si>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</si>
  <si>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</si>
  <si>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</si>
  <si>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</si>
  <si>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</si>
  <si>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</si>
  <si>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</si>
  <si>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</si>
  <si>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</si>
  <si>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</si>
  <si>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</si>
  <si>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</si>
  <si>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</si>
  <si>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</si>
  <si>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</si>
  <si>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</si>
  <si>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</si>
  <si>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</si>
  <si>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</si>
  <si>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</si>
  <si>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</si>
  <si>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</si>
  <si>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</si>
  <si>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</si>
  <si>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</si>
  <si>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</si>
  <si>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</si>
  <si>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</si>
  <si>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</si>
  <si>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</si>
  <si>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</si>
  <si>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</si>
  <si>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</si>
  <si>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</si>
  <si>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</si>
  <si>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</si>
  <si>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</si>
  <si>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</si>
  <si>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</si>
  <si>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</si>
  <si>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</si>
  <si>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</si>
  <si>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</si>
  <si>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</si>
  <si>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</si>
  <si>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</si>
  <si>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</si>
  <si>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</si>
  <si>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</si>
  <si>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</si>
  <si>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</si>
  <si>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</si>
  <si>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</si>
  <si>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</si>
  <si>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</si>
  <si>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</si>
  <si>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</si>
  <si>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</si>
  <si>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</si>
  <si>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</si>
  <si>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</si>
  <si>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</si>
  <si>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</si>
  <si>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</si>
  <si>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</si>
  <si>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</si>
  <si>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</si>
  <si>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</si>
  <si>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</si>
  <si>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</si>
  <si>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</si>
  <si>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</si>
  <si>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</si>
  <si>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</si>
  <si>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</si>
  <si>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</si>
  <si>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</si>
  <si>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</si>
  <si>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</si>
  <si>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</si>
  <si>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</si>
  <si>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</si>
  <si>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</si>
  <si>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</si>
  <si>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</si>
  <si>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</si>
  <si>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</si>
  <si>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</si>
  <si>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</si>
  <si>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</si>
  <si>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</si>
  <si>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</si>
  <si>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</si>
  <si>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</si>
  <si>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</si>
  <si>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</si>
  <si>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</si>
  <si>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</si>
  <si>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</si>
  <si>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</si>
  <si>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</si>
  <si>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</si>
  <si>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</si>
  <si>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</si>
  <si>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</si>
  <si>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</si>
  <si>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</si>
  <si>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</si>
  <si>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</si>
  <si>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</si>
  <si>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</si>
  <si>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</si>
  <si>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</si>
  <si>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</si>
  <si>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</si>
  <si>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</si>
  <si>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</si>
  <si>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</si>
  <si>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</si>
  <si>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</si>
  <si>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</si>
  <si>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</si>
  <si>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</si>
  <si>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</si>
  <si>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</si>
  <si>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</si>
  <si>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</si>
  <si>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</si>
  <si>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</si>
  <si>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</si>
  <si>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</si>
  <si>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</si>
  <si>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</si>
  <si>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</si>
  <si>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</si>
  <si>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</si>
  <si>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</si>
  <si>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</si>
  <si>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</si>
  <si>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</si>
  <si>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</si>
  <si>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</si>
  <si>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</si>
  <si>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</si>
  <si>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</si>
  <si>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</si>
  <si>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</si>
  <si>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</si>
  <si>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</si>
  <si>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</si>
  <si>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</si>
  <si>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</si>
  <si>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</si>
  <si>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</si>
  <si>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</si>
  <si>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</si>
  <si>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</si>
  <si>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</si>
  <si>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</si>
  <si>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</si>
  <si>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</si>
  <si>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</si>
  <si>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</si>
  <si>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</si>
  <si>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</si>
  <si>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</si>
  <si>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</si>
  <si>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</si>
  <si>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</si>
  <si>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</si>
  <si>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</si>
  <si>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</si>
  <si>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</si>
  <si>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</si>
  <si>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</si>
  <si>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</si>
  <si>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</si>
  <si>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</si>
  <si>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</si>
  <si>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</si>
  <si>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</si>
  <si>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</si>
  <si>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</si>
  <si>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</si>
  <si>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</si>
  <si>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</si>
  <si>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</si>
  <si>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</si>
  <si>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</si>
  <si>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</si>
  <si>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</si>
  <si>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</si>
  <si>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</si>
  <si>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</si>
  <si>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</si>
  <si>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</si>
  <si>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</si>
  <si>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</si>
  <si>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</si>
  <si>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</si>
  <si>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</si>
  <si>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</si>
  <si>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</si>
  <si>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</si>
  <si>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</si>
  <si>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</si>
  <si>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</si>
  <si>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</si>
  <si>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</si>
  <si>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</si>
  <si>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</si>
  <si>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</si>
  <si>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</si>
  <si>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</si>
  <si>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</si>
  <si>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</si>
  <si>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</si>
  <si>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</si>
  <si>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</si>
  <si>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</si>
  <si>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</si>
  <si>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</si>
  <si>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</si>
  <si>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</si>
  <si>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</si>
  <si>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</si>
  <si>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</si>
  <si>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</si>
  <si>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</si>
  <si>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</si>
  <si>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</si>
  <si>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</si>
  <si>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</si>
  <si>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</si>
  <si>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</si>
  <si>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</si>
  <si>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</si>
  <si>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</si>
  <si>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</si>
  <si>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</si>
  <si>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</si>
  <si>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</si>
  <si>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</si>
  <si>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</si>
  <si>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</si>
  <si>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</si>
  <si>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</si>
  <si>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</si>
  <si>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</si>
  <si>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</si>
  <si>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</si>
  <si>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</si>
  <si>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</si>
  <si>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</si>
  <si>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</si>
  <si>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</si>
  <si>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</si>
  <si>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</si>
  <si>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</si>
  <si>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</si>
  <si>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</si>
  <si>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</si>
  <si>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</si>
  <si>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</si>
  <si>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</si>
  <si>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</si>
  <si>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</si>
  <si>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</si>
  <si>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</si>
  <si>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</si>
  <si>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</si>
  <si>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</si>
  <si>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</si>
  <si>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</si>
  <si>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</si>
  <si>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</si>
  <si>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</si>
  <si>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</si>
  <si>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</si>
  <si>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</si>
  <si>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</si>
  <si>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</si>
  <si>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</si>
  <si>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</si>
  <si>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</si>
  <si>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</si>
  <si>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</si>
  <si>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</si>
  <si>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</si>
  <si>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</si>
  <si>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</si>
  <si>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</si>
  <si>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</si>
  <si>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</si>
  <si>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</si>
  <si>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</si>
  <si>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</si>
  <si>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</si>
  <si>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</si>
  <si>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</si>
  <si>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</si>
  <si>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</si>
  <si>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</si>
  <si>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</si>
  <si>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</si>
  <si>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</si>
  <si>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</si>
  <si>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</si>
  <si>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</si>
  <si>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</si>
  <si>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</si>
  <si>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</si>
  <si>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</si>
  <si>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</si>
  <si>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</si>
  <si>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</si>
  <si>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</si>
  <si>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</si>
  <si>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</si>
  <si>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</si>
  <si>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</si>
  <si>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</si>
  <si>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</si>
  <si>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</si>
  <si>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</si>
  <si>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</si>
  <si>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</si>
  <si>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</si>
  <si>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</si>
  <si>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</si>
  <si>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</si>
  <si>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</si>
  <si>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</si>
  <si>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</si>
  <si>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</si>
  <si>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</si>
  <si>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</si>
  <si>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</si>
  <si>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</si>
  <si>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</si>
  <si>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</si>
  <si>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</si>
  <si>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</si>
  <si>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</si>
  <si>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</si>
  <si>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</si>
  <si>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</si>
  <si>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</si>
  <si>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</si>
  <si>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</si>
  <si>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</si>
  <si>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</si>
  <si>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</si>
  <si>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</si>
  <si>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</si>
  <si>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</si>
  <si>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</si>
  <si>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</si>
  <si>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</si>
  <si>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</si>
  <si>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</si>
  <si>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</si>
  <si>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</si>
  <si>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</si>
  <si>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</si>
  <si>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</si>
  <si>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</si>
  <si>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</si>
  <si>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</si>
  <si>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</si>
  <si>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</si>
  <si>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</si>
  <si>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</si>
  <si>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</si>
  <si>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</si>
  <si>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</si>
  <si>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</si>
  <si>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</si>
  <si>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</si>
  <si>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</si>
  <si>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</si>
  <si>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</si>
  <si>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</si>
  <si>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</si>
  <si>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</si>
  <si>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</si>
  <si>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</si>
  <si>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</si>
  <si>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</si>
  <si>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</si>
  <si>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</si>
  <si>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</si>
  <si>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</si>
  <si>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</si>
  <si>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</si>
  <si>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</si>
  <si>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</si>
  <si>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</si>
  <si>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</si>
  <si>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</si>
  <si>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</si>
  <si>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</si>
  <si>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</si>
  <si>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</si>
  <si>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</si>
  <si>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</si>
  <si>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</si>
  <si>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</si>
  <si>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</si>
  <si>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</si>
  <si>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</si>
  <si>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</si>
  <si>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</si>
  <si>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</si>
  <si>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</si>
  <si>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</si>
  <si>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</si>
  <si>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</si>
  <si>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</si>
  <si>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</si>
  <si>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</si>
  <si>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</si>
  <si>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</si>
  <si>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</si>
  <si>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</si>
  <si>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</si>
  <si>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</si>
  <si>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</si>
  <si>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</si>
  <si>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</si>
  <si>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</si>
  <si>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</si>
  <si>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</si>
  <si>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</si>
  <si>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</si>
  <si>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</si>
  <si>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</si>
  <si>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</si>
  <si>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</si>
  <si>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</si>
  <si>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</si>
  <si>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</si>
  <si>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</si>
  <si>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</si>
  <si>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</si>
  <si>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</si>
  <si>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</si>
  <si>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</si>
  <si>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</si>
  <si>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</si>
  <si>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</si>
  <si>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</si>
  <si>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</si>
  <si>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</si>
  <si>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</si>
  <si>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</si>
  <si>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</si>
  <si>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</si>
  <si>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</si>
  <si>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</si>
  <si>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</si>
  <si>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</si>
  <si>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</si>
  <si>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</si>
  <si>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</si>
  <si>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</si>
  <si>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</si>
  <si>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</si>
  <si>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</si>
  <si>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</si>
  <si>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</si>
  <si>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</si>
  <si>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</si>
  <si>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</si>
  <si>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</si>
  <si>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</si>
  <si>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</si>
  <si>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</si>
  <si>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</si>
  <si>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</si>
  <si>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</si>
  <si>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</si>
  <si>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</si>
  <si>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</si>
  <si>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</si>
  <si>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</si>
  <si>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</si>
  <si>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</si>
  <si>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</si>
  <si>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</si>
  <si>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</si>
  <si>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</si>
  <si>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</si>
  <si>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</si>
  <si>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</si>
  <si>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</si>
  <si>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</si>
  <si>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</si>
  <si>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</si>
  <si>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</si>
  <si>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</si>
  <si>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</si>
  <si>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</si>
  <si>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</si>
  <si>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</si>
  <si>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</si>
  <si>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</si>
  <si>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</si>
  <si>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</si>
  <si>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</si>
  <si>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</si>
  <si>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</si>
  <si>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</si>
  <si>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</si>
  <si>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</si>
  <si>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</si>
  <si>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</si>
  <si>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</si>
  <si>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</si>
  <si>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</si>
  <si>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</si>
  <si>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</si>
  <si>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</si>
  <si>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</si>
  <si>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</si>
  <si>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</si>
  <si>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</si>
  <si>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</si>
  <si>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</si>
  <si>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</si>
  <si>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</si>
  <si>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</si>
  <si>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</si>
  <si>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</si>
  <si>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</si>
  <si>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</si>
  <si>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</si>
  <si>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</si>
  <si>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</si>
  <si>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</si>
  <si>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</si>
  <si>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</si>
  <si>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</si>
  <si>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</si>
  <si>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</si>
  <si>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</si>
  <si>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</si>
  <si>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</si>
  <si>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</si>
  <si>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</si>
  <si>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</si>
  <si>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</si>
  <si>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</si>
  <si>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</si>
  <si>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</si>
  <si>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</si>
  <si>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</si>
  <si>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</si>
  <si>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</si>
  <si>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</si>
  <si>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</si>
  <si>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</si>
  <si>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</si>
  <si>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</si>
  <si>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</si>
  <si>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</si>
  <si>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</si>
  <si>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</si>
  <si>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</si>
  <si>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</si>
  <si>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</si>
  <si>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</si>
  <si>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</si>
  <si>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</si>
  <si>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</si>
  <si>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</si>
  <si>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</si>
  <si>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</si>
  <si>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</si>
  <si>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</si>
  <si>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</si>
  <si>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</si>
  <si>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</si>
  <si>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</si>
  <si>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</si>
  <si>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</si>
  <si>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</si>
  <si>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</si>
  <si>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</si>
  <si>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</si>
  <si>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</si>
  <si>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</si>
  <si>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</si>
  <si>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</si>
  <si>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</si>
  <si>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</si>
  <si>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</si>
  <si>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</si>
  <si>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</si>
  <si>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</si>
  <si>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</si>
  <si>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</si>
  <si>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</si>
  <si>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</si>
  <si>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</si>
  <si>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</si>
  <si>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</si>
  <si>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</si>
  <si>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</si>
  <si>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</si>
  <si>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</si>
  <si>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</si>
  <si>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</si>
  <si>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</si>
  <si>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</si>
  <si>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</si>
  <si>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</si>
  <si>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</si>
  <si>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</si>
  <si>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</si>
  <si>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</si>
  <si>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</si>
  <si>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</si>
  <si>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</si>
  <si>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</si>
  <si>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</si>
  <si>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</si>
  <si>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</si>
  <si>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</si>
  <si>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</si>
  <si>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</si>
  <si>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</si>
  <si>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</si>
  <si>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</si>
  <si>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</si>
  <si>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</si>
  <si>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</si>
  <si>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</si>
  <si>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</si>
  <si>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</si>
  <si>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</si>
  <si>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</si>
  <si>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</si>
  <si>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</si>
  <si>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</si>
  <si>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</si>
  <si>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</si>
  <si>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</si>
  <si>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</si>
  <si>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</si>
  <si>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</si>
  <si>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</si>
  <si>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</si>
  <si>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</si>
  <si>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</si>
  <si>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</si>
  <si>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</si>
  <si>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</si>
  <si>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</si>
  <si>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</si>
  <si>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</si>
  <si>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</si>
  <si>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</si>
  <si>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</si>
  <si>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</si>
  <si>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</si>
  <si>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</si>
  <si>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</si>
  <si>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</si>
  <si>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</si>
  <si>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</si>
  <si>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</si>
  <si>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</si>
  <si>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</si>
  <si>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</si>
  <si>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</si>
  <si>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</si>
  <si>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</si>
  <si>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</si>
  <si>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</si>
  <si>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</si>
  <si>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</si>
  <si>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</si>
  <si>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</si>
  <si>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</si>
  <si>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</si>
  <si>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</si>
  <si>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</si>
  <si>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</si>
  <si>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</si>
  <si>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</si>
  <si>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</si>
  <si>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</si>
  <si>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</si>
  <si>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</si>
  <si>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</si>
  <si>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</si>
  <si>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</si>
  <si>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</si>
  <si>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</si>
  <si>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</si>
  <si>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</si>
  <si>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</si>
  <si>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</si>
  <si>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</si>
  <si>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</si>
  <si>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</si>
  <si>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</si>
  <si>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</si>
  <si>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</si>
  <si>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</si>
  <si>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</si>
  <si>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</si>
  <si>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</si>
  <si>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</si>
  <si>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</si>
  <si>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</si>
  <si>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</si>
  <si>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</si>
  <si>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</si>
  <si>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</si>
  <si>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</si>
  <si>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</si>
  <si>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</si>
  <si>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</si>
  <si>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</si>
  <si>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</si>
  <si>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</si>
  <si>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</si>
  <si>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</si>
  <si>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</si>
  <si>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</si>
  <si>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</si>
  <si>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</si>
  <si>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</si>
  <si>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</si>
  <si>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</si>
  <si>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</si>
  <si>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</si>
  <si>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</si>
  <si>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</si>
  <si>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</si>
  <si>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</si>
  <si>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</si>
  <si>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</si>
  <si>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</si>
  <si>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</si>
  <si>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</si>
  <si>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</si>
  <si>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</si>
  <si>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</si>
  <si>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</si>
  <si>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</si>
  <si>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</si>
  <si>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</si>
  <si>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</si>
  <si>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</si>
  <si>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</si>
  <si>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</si>
  <si>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</si>
  <si>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</si>
  <si>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</si>
  <si>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</si>
  <si>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</si>
  <si>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</si>
  <si>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</si>
  <si>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</si>
  <si>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</si>
  <si>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</si>
  <si>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</si>
  <si>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</si>
  <si>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</si>
  <si>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</si>
  <si>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</si>
  <si>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</si>
  <si>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</si>
  <si>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</si>
  <si>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</si>
  <si>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</si>
  <si>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</si>
  <si>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</si>
  <si>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</si>
  <si>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</si>
  <si>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</si>
  <si>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</si>
  <si>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</si>
  <si>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</si>
  <si>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</si>
  <si>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</si>
  <si>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</si>
  <si>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</si>
  <si>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</si>
  <si>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</si>
  <si>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</si>
  <si>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</si>
  <si>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</si>
  <si>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</si>
  <si>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</si>
  <si>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</si>
  <si>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</si>
  <si>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</si>
  <si>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</si>
  <si>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</si>
  <si>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</si>
  <si>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</si>
  <si>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</si>
  <si>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</si>
  <si>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</si>
  <si>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</si>
  <si>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</si>
  <si>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</si>
  <si>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</si>
  <si>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</si>
  <si>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</si>
  <si>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</si>
  <si>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</si>
  <si>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</si>
  <si>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</si>
  <si>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</si>
  <si>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</si>
  <si>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</si>
  <si>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</si>
  <si>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</si>
  <si>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</si>
  <si>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</si>
  <si>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</si>
  <si>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</si>
  <si>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</si>
  <si>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</si>
  <si>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</si>
  <si>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</si>
  <si>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</si>
  <si>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</si>
  <si>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</si>
  <si>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</si>
  <si>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</si>
  <si>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</si>
  <si>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</si>
  <si>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</si>
  <si>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</si>
  <si>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</si>
  <si>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</si>
  <si>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</si>
  <si>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</si>
  <si>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</si>
  <si>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</si>
  <si>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</si>
  <si>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</si>
  <si>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</si>
  <si>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</si>
  <si>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</si>
  <si>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</si>
  <si>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</si>
  <si>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</si>
  <si>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</si>
  <si>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</si>
  <si>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</si>
  <si>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</si>
  <si>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</si>
  <si>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</si>
  <si>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</si>
  <si>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</si>
  <si>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</si>
  <si>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</si>
  <si>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</si>
  <si>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</si>
  <si>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</si>
  <si>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</si>
  <si>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</si>
  <si>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</si>
  <si>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</si>
  <si>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</si>
  <si>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</si>
  <si>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</si>
  <si>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</si>
  <si>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</si>
  <si>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</si>
  <si>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</si>
  <si>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</si>
  <si>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</si>
  <si>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</si>
  <si>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</si>
  <si>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</si>
  <si>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</si>
  <si>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</si>
  <si>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</si>
  <si>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</si>
  <si>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</si>
  <si>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</si>
  <si>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</si>
  <si>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</si>
  <si>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</si>
  <si>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</si>
  <si>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</si>
  <si>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</si>
  <si>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</si>
  <si>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</si>
  <si>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</si>
  <si>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</si>
  <si>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</si>
  <si>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</si>
  <si>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</si>
  <si>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</si>
  <si>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</si>
  <si>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</si>
  <si>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</si>
  <si>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</si>
  <si>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</si>
  <si>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</si>
  <si>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</si>
  <si>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</si>
  <si>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</si>
  <si>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</si>
  <si>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</si>
  <si>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</si>
  <si>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</si>
  <si>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</si>
  <si>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</si>
  <si>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</si>
  <si>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</si>
  <si>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</si>
  <si>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</si>
  <si>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</si>
  <si>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</si>
  <si>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</si>
  <si>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</si>
  <si>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</si>
  <si>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</si>
  <si>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</si>
  <si>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</si>
  <si>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</si>
  <si>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</si>
  <si>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</si>
  <si>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</si>
  <si>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</si>
  <si>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</si>
  <si>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</si>
  <si>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</si>
  <si>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</si>
  <si>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</si>
  <si>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</si>
  <si>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</si>
  <si>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</si>
  <si>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</si>
  <si>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</si>
  <si>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</si>
  <si>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</si>
  <si>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</si>
  <si>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</si>
  <si>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</si>
  <si>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</si>
  <si>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</si>
  <si>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</si>
  <si>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</si>
  <si>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</si>
  <si>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</si>
  <si>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</si>
  <si>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</si>
  <si>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</si>
  <si>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</si>
  <si>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</si>
  <si>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</si>
  <si>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</si>
  <si>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</si>
  <si>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</si>
  <si>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</si>
  <si>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</si>
  <si>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</si>
  <si>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</si>
  <si>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</si>
  <si>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</si>
  <si>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</si>
  <si>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</si>
  <si>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</si>
  <si>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</si>
  <si>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</si>
  <si>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</si>
  <si>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</si>
  <si>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</si>
  <si>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</si>
  <si>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</si>
  <si>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</si>
  <si>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</si>
  <si>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</si>
  <si>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</si>
  <si>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</si>
  <si>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</si>
  <si>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</si>
  <si>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</si>
  <si>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</si>
  <si>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</si>
  <si>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</si>
  <si>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</si>
  <si>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</si>
  <si>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</si>
  <si>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</si>
  <si>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</si>
  <si>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</si>
  <si>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</si>
  <si>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</si>
  <si>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</si>
  <si>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</si>
  <si>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</si>
  <si>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</si>
  <si>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</si>
  <si>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</si>
  <si>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</si>
  <si>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</si>
  <si>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</si>
  <si>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</si>
  <si>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</si>
  <si>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</si>
  <si>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</si>
  <si>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</si>
  <si>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</si>
  <si>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</si>
  <si>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</si>
  <si>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</si>
  <si>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</si>
  <si>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</si>
  <si>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</si>
  <si>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</si>
  <si>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</si>
  <si>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</si>
  <si>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</si>
  <si>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</si>
  <si>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</si>
  <si>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</si>
  <si>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</si>
  <si>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</si>
  <si>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</si>
  <si>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</si>
  <si>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</si>
  <si>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</si>
  <si>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</si>
  <si>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</si>
  <si>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</si>
  <si>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</si>
  <si>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</si>
  <si>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</si>
  <si>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</si>
  <si>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</si>
  <si>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</si>
  <si>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</si>
  <si>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</si>
  <si>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</si>
  <si>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</si>
  <si>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</si>
  <si>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</si>
  <si>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</si>
  <si>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</si>
  <si>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</si>
  <si>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</si>
  <si>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</si>
  <si>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</si>
  <si>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</si>
  <si>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</si>
  <si>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</si>
  <si>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</si>
  <si>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</si>
  <si>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</si>
  <si>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</si>
  <si>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</si>
  <si>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</si>
  <si>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</si>
  <si>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</si>
  <si>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</si>
  <si>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</si>
  <si>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</si>
  <si>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</si>
  <si>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</si>
  <si>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</si>
  <si>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</si>
  <si>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</si>
  <si>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</si>
  <si>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</si>
  <si>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</si>
  <si>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</si>
  <si>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</si>
  <si>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</si>
  <si>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</si>
  <si>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</si>
  <si>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</si>
  <si>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</si>
  <si>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</si>
  <si>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</si>
  <si>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</si>
  <si>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</si>
  <si>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</si>
  <si>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</si>
  <si>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</si>
  <si>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</si>
  <si>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</si>
  <si>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</si>
  <si>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</si>
  <si>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</si>
  <si>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</si>
  <si>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</si>
  <si>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</si>
  <si>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</si>
  <si>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</si>
  <si>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</si>
  <si>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</si>
  <si>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</si>
  <si>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</si>
  <si>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</si>
  <si>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</si>
  <si>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</si>
  <si>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</si>
  <si>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</si>
  <si>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</si>
  <si>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</si>
  <si>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</si>
  <si>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</si>
  <si>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</si>
  <si>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</si>
  <si>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</si>
  <si>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</si>
  <si>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</si>
  <si>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</si>
  <si>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</si>
  <si>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</si>
  <si>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</si>
  <si>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</si>
  <si>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</si>
  <si>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</si>
  <si>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</si>
  <si>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</si>
  <si>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</si>
  <si>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</si>
  <si>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</si>
  <si>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</si>
  <si>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</si>
  <si>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</si>
  <si>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</si>
  <si>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</si>
  <si>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</si>
  <si>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</si>
  <si>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</si>
  <si>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</si>
  <si>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</si>
  <si>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</si>
  <si>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</si>
  <si>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</si>
  <si>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</si>
  <si>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</si>
  <si>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</si>
  <si>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</si>
  <si>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</si>
  <si>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</si>
  <si>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</si>
  <si>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</si>
  <si>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</si>
  <si>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</si>
  <si>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</si>
  <si>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</si>
  <si>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</si>
  <si>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</si>
  <si>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</si>
  <si>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</si>
  <si>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</si>
  <si>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</si>
  <si>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</si>
  <si>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</si>
  <si>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</si>
  <si>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</si>
  <si>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</si>
  <si>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</si>
  <si>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</si>
  <si>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</si>
  <si>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</si>
  <si>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</si>
  <si>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</si>
  <si>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</si>
  <si>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</si>
  <si>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</si>
  <si>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</si>
  <si>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</si>
  <si>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</si>
  <si>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</si>
  <si>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</si>
  <si>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</si>
  <si>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</si>
  <si>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</si>
  <si>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</si>
  <si>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</si>
  <si>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</si>
  <si>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</si>
  <si>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</si>
  <si>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</si>
  <si>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</si>
  <si>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</si>
  <si>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</si>
  <si>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</si>
  <si>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</si>
  <si>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</si>
  <si>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</si>
  <si>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</si>
  <si>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</si>
  <si>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</si>
  <si>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</si>
  <si>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</si>
  <si>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</si>
  <si>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</si>
  <si>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</si>
  <si>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</si>
  <si>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</si>
  <si>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</si>
  <si>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</si>
  <si>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</si>
  <si>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</si>
  <si>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</si>
  <si>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</si>
  <si>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</si>
  <si>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</si>
  <si>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</si>
  <si>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</si>
  <si>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</si>
  <si>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</si>
  <si>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</si>
  <si>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</si>
  <si>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</si>
  <si>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</si>
  <si>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</si>
  <si>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</si>
  <si>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</si>
  <si>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</si>
  <si>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</si>
  <si>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</si>
  <si>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</si>
  <si>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</si>
  <si>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</si>
  <si>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</si>
  <si>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</si>
  <si>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</si>
  <si>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</si>
  <si>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</si>
  <si>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</si>
  <si>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</si>
  <si>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</si>
  <si>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</si>
  <si>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</si>
  <si>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</si>
  <si>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</si>
  <si>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</si>
  <si>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</si>
  <si>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</si>
  <si>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</si>
  <si>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</si>
  <si>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</si>
  <si>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</si>
  <si>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</si>
  <si>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</si>
  <si>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</si>
  <si>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</si>
  <si>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</si>
  <si>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</si>
  <si>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</si>
  <si>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</si>
  <si>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</si>
  <si>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</si>
  <si>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</si>
  <si>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</si>
  <si>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</si>
  <si>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</si>
  <si>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</si>
  <si>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</si>
  <si>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</si>
  <si>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</si>
  <si>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</si>
  <si>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</si>
  <si>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</si>
  <si>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</si>
  <si>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</si>
  <si>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</si>
  <si>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</si>
  <si>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</si>
  <si>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</si>
  <si>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</si>
  <si>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</si>
  <si>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</si>
  <si>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</si>
  <si>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</si>
  <si>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</si>
  <si>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</si>
  <si>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</si>
  <si>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</si>
  <si>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</si>
  <si>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</si>
  <si>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</si>
  <si>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</si>
  <si>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</si>
  <si>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</si>
  <si>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</si>
  <si>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</si>
  <si>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</si>
  <si>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</si>
  <si>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</si>
  <si>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</si>
  <si>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</si>
  <si>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</si>
  <si>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</si>
  <si>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</si>
  <si>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</si>
  <si>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</si>
  <si>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</si>
  <si>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</si>
  <si>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</si>
  <si>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</si>
  <si>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</si>
  <si>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</si>
  <si>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</si>
  <si>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</si>
  <si>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</si>
  <si>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</si>
  <si>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</si>
  <si>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</si>
  <si>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</si>
  <si>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</si>
  <si>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</si>
  <si>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</si>
  <si>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</si>
  <si>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</si>
  <si>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</si>
  <si>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</si>
  <si>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</si>
  <si>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</si>
  <si>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</si>
  <si>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</si>
  <si>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</si>
  <si>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</si>
  <si>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</si>
  <si>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</si>
  <si>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</si>
  <si>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</si>
  <si>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</si>
  <si>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</si>
  <si>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</si>
  <si>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</si>
  <si>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</si>
  <si>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</si>
  <si>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</si>
  <si>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</si>
  <si>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</si>
  <si>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</si>
  <si>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</si>
  <si>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</si>
  <si>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</si>
  <si>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</si>
  <si>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</si>
  <si>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</si>
  <si>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</si>
  <si>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</si>
  <si>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</si>
  <si>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</si>
  <si>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</si>
  <si>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</si>
  <si>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</si>
  <si>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</si>
  <si>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</si>
  <si>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</si>
  <si>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</si>
  <si>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</si>
  <si>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</si>
  <si>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</si>
  <si>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</si>
  <si>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</si>
  <si>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</si>
  <si>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</si>
  <si>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</si>
  <si>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</si>
  <si>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</si>
  <si>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</si>
  <si>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</si>
  <si>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</si>
  <si>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</si>
  <si>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</si>
  <si>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</si>
  <si>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</si>
  <si>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</si>
  <si>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</si>
  <si>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</si>
  <si>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</si>
  <si>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</si>
  <si>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</si>
  <si>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</si>
  <si>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</si>
  <si>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</si>
  <si>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</si>
  <si>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</si>
  <si>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</si>
  <si>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</si>
  <si>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</si>
  <si>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</si>
  <si>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</si>
  <si>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</si>
  <si>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</si>
  <si>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</si>
  <si>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</si>
  <si>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</si>
  <si>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</si>
  <si>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</si>
  <si>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</si>
  <si>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</si>
  <si>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</si>
  <si>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</si>
  <si>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</si>
  <si>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</si>
  <si>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</si>
  <si>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</si>
  <si>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</si>
  <si>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</si>
  <si>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</si>
  <si>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</si>
  <si>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</si>
  <si>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</si>
  <si>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</si>
  <si>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</si>
  <si>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</si>
  <si>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</si>
  <si>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</si>
  <si>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</si>
  <si>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</si>
  <si>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</si>
  <si>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</si>
  <si>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</si>
  <si>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</si>
  <si>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</si>
  <si>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</si>
  <si>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</si>
  <si>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</si>
  <si>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</si>
  <si>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</si>
  <si>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</si>
  <si>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</si>
  <si>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</si>
  <si>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</si>
  <si>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</si>
  <si>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</si>
  <si>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</si>
  <si>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</si>
  <si>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</si>
  <si>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</si>
  <si>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</si>
  <si>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</si>
  <si>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</si>
  <si>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</si>
  <si>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</si>
  <si>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</si>
  <si>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</si>
  <si>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</si>
  <si>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</si>
  <si>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</si>
  <si>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</si>
  <si>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</si>
  <si>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</si>
  <si>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</si>
  <si>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</si>
  <si>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</si>
  <si>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</si>
  <si>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</si>
  <si>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</si>
  <si>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</si>
  <si>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</si>
  <si>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</si>
  <si>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</si>
  <si>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</si>
  <si>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</si>
  <si>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</si>
  <si>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</si>
  <si>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</si>
  <si>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</si>
  <si>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</si>
  <si>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</si>
  <si>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</si>
  <si>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</si>
  <si>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</si>
  <si>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</si>
  <si>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</si>
  <si>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</si>
  <si>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</si>
  <si>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</si>
  <si>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</si>
  <si>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</si>
  <si>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</si>
  <si>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</si>
  <si>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</si>
  <si>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</si>
  <si>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</si>
  <si>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</si>
  <si>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</si>
  <si>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</si>
  <si>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</si>
  <si>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</si>
  <si>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</si>
  <si>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</si>
  <si>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</si>
  <si>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</si>
  <si>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</si>
  <si>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</si>
  <si>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</si>
  <si>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</si>
  <si>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</si>
  <si>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</si>
  <si>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</si>
  <si>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</si>
  <si>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</si>
  <si>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</si>
  <si>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</si>
  <si>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</si>
  <si>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</si>
  <si>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</si>
  <si>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</si>
  <si>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</si>
  <si>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</si>
  <si>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</si>
  <si>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</si>
  <si>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</si>
  <si>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</si>
  <si>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</si>
  <si>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</si>
  <si>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</si>
  <si>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</si>
  <si>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</si>
  <si>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</si>
  <si>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</si>
  <si>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</si>
  <si>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</si>
  <si>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</si>
  <si>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</si>
  <si>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</si>
  <si>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</si>
  <si>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</si>
  <si>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</si>
  <si>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</si>
  <si>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</si>
  <si>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</si>
  <si>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</si>
  <si>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</si>
  <si>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</si>
  <si>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</si>
  <si>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</si>
  <si>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</si>
  <si>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</si>
  <si>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</si>
  <si>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</si>
  <si>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</si>
  <si>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</si>
  <si>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</si>
  <si>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</si>
  <si>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</si>
  <si>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</si>
  <si>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</si>
  <si>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</si>
  <si>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</si>
  <si>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</si>
  <si>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</si>
  <si>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</si>
  <si>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</si>
  <si>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</si>
  <si>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</si>
  <si>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</si>
  <si>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</si>
  <si>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</si>
  <si>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</si>
  <si>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</si>
  <si>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</si>
  <si>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</si>
  <si>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</si>
  <si>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</si>
  <si>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</si>
  <si>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</si>
  <si>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</si>
  <si>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</si>
  <si>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</si>
  <si>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</si>
  <si>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</si>
  <si>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</si>
  <si>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</si>
  <si>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</si>
  <si>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</si>
  <si>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</si>
  <si>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</si>
  <si>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</si>
  <si>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</si>
  <si>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</si>
  <si>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</si>
  <si>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</si>
  <si>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</si>
  <si>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</si>
  <si>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</si>
  <si>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</si>
  <si>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</si>
  <si>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</si>
  <si>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</si>
  <si>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</si>
  <si>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</si>
  <si>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</si>
  <si>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</si>
  <si>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</si>
  <si>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</si>
  <si>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</si>
  <si>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</si>
  <si>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</si>
  <si>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</si>
  <si>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</si>
  <si>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</si>
  <si>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</si>
  <si>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</si>
  <si>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</si>
  <si>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</si>
  <si>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</si>
  <si>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</si>
  <si>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</si>
  <si>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</si>
  <si>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</si>
  <si>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</si>
  <si>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</si>
  <si>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</si>
  <si>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</si>
  <si>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</si>
  <si>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</si>
  <si>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</si>
  <si>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</si>
  <si>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</si>
  <si>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</si>
  <si>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</si>
  <si>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</si>
  <si>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</si>
  <si>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</si>
  <si>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</si>
  <si>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</si>
  <si>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</si>
  <si>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</si>
  <si>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</si>
  <si>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</si>
  <si>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</si>
  <si>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</si>
  <si>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</si>
  <si>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</si>
  <si>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</si>
  <si>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</si>
  <si>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</si>
  <si>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</si>
  <si>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</si>
  <si>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</si>
  <si>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</si>
  <si>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</si>
  <si>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</si>
  <si>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</si>
  <si>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</si>
  <si>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</si>
  <si>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</si>
  <si>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</si>
  <si>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</si>
  <si>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</si>
  <si>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</si>
  <si>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</si>
  <si>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</si>
  <si>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</si>
  <si>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</si>
  <si>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</si>
  <si>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</si>
  <si>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</si>
  <si>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</si>
  <si>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</si>
  <si>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</si>
  <si>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</si>
  <si>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</si>
  <si>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</si>
  <si>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</si>
  <si>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</si>
  <si>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</si>
  <si>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</si>
  <si>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</si>
  <si>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</si>
  <si>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</si>
  <si>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</si>
  <si>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</si>
  <si>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</si>
  <si>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</si>
  <si>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</si>
  <si>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</si>
  <si>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</si>
  <si>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</si>
  <si>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</si>
  <si>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</si>
  <si>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</si>
  <si>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</si>
  <si>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</si>
  <si>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</si>
  <si>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</si>
  <si>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</si>
  <si>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</si>
  <si>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</si>
  <si>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</si>
  <si>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</si>
  <si>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</si>
  <si>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</si>
  <si>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</si>
  <si>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</si>
  <si>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</si>
  <si>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</si>
  <si>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</si>
  <si>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</si>
  <si>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</si>
  <si>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</si>
  <si>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</si>
  <si>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</si>
  <si>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</si>
  <si>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</si>
  <si>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</si>
  <si>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</si>
  <si>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</si>
  <si>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</si>
  <si>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</si>
  <si>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</si>
  <si>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</si>
  <si>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</si>
  <si>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</si>
  <si>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</si>
  <si>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</si>
  <si>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</si>
  <si>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</si>
  <si>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</si>
  <si>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</si>
  <si>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</si>
  <si>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</si>
  <si>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</si>
  <si>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</si>
  <si>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</si>
  <si>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</si>
  <si>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</si>
  <si>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</si>
  <si>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</si>
  <si>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</si>
  <si>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</si>
  <si>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</si>
  <si>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</si>
  <si>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</si>
  <si>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</si>
  <si>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</si>
  <si>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</si>
  <si>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</si>
  <si>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</si>
  <si>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</si>
  <si>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</si>
  <si>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</si>
  <si>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</si>
  <si>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</si>
  <si>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</si>
  <si>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</si>
  <si>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</si>
  <si>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</si>
  <si>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</si>
  <si>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</si>
  <si>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</si>
  <si>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</si>
  <si>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</si>
  <si>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</si>
  <si>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</si>
  <si>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</si>
  <si>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</si>
  <si>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</si>
  <si>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</si>
  <si>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</si>
  <si>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</si>
  <si>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</si>
  <si>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</si>
  <si>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</si>
  <si>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</si>
  <si>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</si>
  <si>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</si>
  <si>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</si>
  <si>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</si>
  <si>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</si>
  <si>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</si>
  <si>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</si>
  <si>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</si>
  <si>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</si>
  <si>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</si>
  <si>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</si>
  <si>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</si>
  <si>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</si>
  <si>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</si>
  <si>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</si>
  <si>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</si>
  <si>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</si>
  <si>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</si>
  <si>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</si>
  <si>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</si>
  <si>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</si>
  <si>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</si>
  <si>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</si>
  <si>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</si>
  <si>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</si>
  <si>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</si>
  <si>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</si>
  <si>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</si>
  <si>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</si>
  <si>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</si>
  <si>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</si>
  <si>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</si>
  <si>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</si>
  <si>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</si>
  <si>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</si>
  <si>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</si>
  <si>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</si>
  <si>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</si>
  <si>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</si>
  <si>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</si>
  <si>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</si>
  <si>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</si>
  <si>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</si>
  <si>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</si>
  <si>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</si>
  <si>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</si>
  <si>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</si>
  <si>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</si>
  <si>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</si>
  <si>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</si>
  <si>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</si>
  <si>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</si>
  <si>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</si>
  <si>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</si>
  <si>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</si>
  <si>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</si>
  <si>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</si>
  <si>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</si>
  <si>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</si>
  <si>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</si>
  <si>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</si>
  <si>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</si>
  <si>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</si>
  <si>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</si>
  <si>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</si>
  <si>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</si>
  <si>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</si>
  <si>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</si>
  <si>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</si>
  <si>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</si>
  <si>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</si>
  <si>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</si>
  <si>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</si>
  <si>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</si>
  <si>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</si>
  <si>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</si>
  <si>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</si>
  <si>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</si>
  <si>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</si>
  <si>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</si>
  <si>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</si>
  <si>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</si>
  <si>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</si>
  <si>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</si>
  <si>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</si>
  <si>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</si>
  <si>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</si>
  <si>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</si>
  <si>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</si>
  <si>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</si>
  <si>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</si>
  <si>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</si>
  <si>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</si>
  <si>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</si>
  <si>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</si>
  <si>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</si>
  <si>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</si>
  <si>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</si>
  <si>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</si>
  <si>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</si>
  <si>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</si>
  <si>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</si>
  <si>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</si>
  <si>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</si>
  <si>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</si>
  <si>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</si>
  <si>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</si>
  <si>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</si>
  <si>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</si>
  <si>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</si>
  <si>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</si>
  <si>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</si>
  <si>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</si>
  <si>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</si>
  <si>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</si>
  <si>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</si>
  <si>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</si>
  <si>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</si>
  <si>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</si>
  <si>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</si>
  <si>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</si>
  <si>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</si>
  <si>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</si>
  <si>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</si>
  <si>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</si>
  <si>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</si>
  <si>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</si>
  <si>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</si>
  <si>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</si>
  <si>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</si>
  <si>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</si>
  <si>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</si>
  <si>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</si>
  <si>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</si>
  <si>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</si>
  <si>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</si>
  <si>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</si>
  <si>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</si>
  <si>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</si>
  <si>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</si>
  <si>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</si>
  <si>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</si>
  <si>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</si>
  <si>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</si>
  <si>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</si>
  <si>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</si>
  <si>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</si>
  <si>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</si>
  <si>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</si>
  <si>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</si>
  <si>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</si>
  <si>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</si>
  <si>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</si>
  <si>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</si>
  <si>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</si>
  <si>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</si>
  <si>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</si>
  <si>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</si>
  <si>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</si>
  <si>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</si>
  <si>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</si>
  <si>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</si>
  <si>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</si>
  <si>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</si>
  <si>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</si>
  <si>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</si>
  <si>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</si>
  <si>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</si>
  <si>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</si>
  <si>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</si>
  <si>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</si>
  <si>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</si>
  <si>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</si>
  <si>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</si>
  <si>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</si>
  <si>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</si>
  <si>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</si>
  <si>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</si>
  <si>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</si>
  <si>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</si>
  <si>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</si>
  <si>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</si>
  <si>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</si>
  <si>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</si>
  <si>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</si>
  <si>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</si>
  <si>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</si>
  <si>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</si>
  <si>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</si>
  <si>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</si>
  <si>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</si>
  <si>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</si>
  <si>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</si>
  <si>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</si>
  <si>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</si>
  <si>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</si>
  <si>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</si>
  <si>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</si>
  <si>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</si>
  <si>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</si>
  <si>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</si>
  <si>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</si>
  <si>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</si>
  <si>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</si>
  <si>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</si>
  <si>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</si>
  <si>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</si>
  <si>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</si>
  <si>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</si>
  <si>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</si>
  <si>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</si>
  <si>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</si>
  <si>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</si>
  <si>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</si>
  <si>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</si>
  <si>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</si>
  <si>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</si>
  <si>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</si>
  <si>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</si>
  <si>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</si>
  <si>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</si>
  <si>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</si>
  <si>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</si>
  <si>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</si>
  <si>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</si>
  <si>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</si>
  <si>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</si>
  <si>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</si>
  <si>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</si>
  <si>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</si>
  <si>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</si>
  <si>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</si>
  <si>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</si>
  <si>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</si>
  <si>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</si>
  <si>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</si>
  <si>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</si>
  <si>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</si>
  <si>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</si>
  <si>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</si>
  <si>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</si>
  <si>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</si>
  <si>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</si>
  <si>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</si>
  <si>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</si>
  <si>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</si>
  <si>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</si>
  <si>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</si>
  <si>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</si>
  <si>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</si>
  <si>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</si>
  <si>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</si>
  <si>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</si>
  <si>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</si>
  <si>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</si>
  <si>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</si>
  <si>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</si>
  <si>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</si>
  <si>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</si>
  <si>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</si>
  <si>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</si>
  <si>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</si>
  <si>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</si>
  <si>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</si>
  <si>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</si>
  <si>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</si>
  <si>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</si>
  <si>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</si>
  <si>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</si>
  <si>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</si>
  <si>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</si>
  <si>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</si>
  <si>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</si>
  <si>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</si>
  <si>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</si>
  <si>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</si>
  <si>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</si>
  <si>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</si>
  <si>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</si>
  <si>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</si>
  <si>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</si>
  <si>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</si>
  <si>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</si>
  <si>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</si>
  <si>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</si>
  <si>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</si>
  <si>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</si>
  <si>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</si>
  <si>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</si>
  <si>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</si>
  <si>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</si>
  <si>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</si>
  <si>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</si>
  <si>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</si>
  <si>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</si>
  <si>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</si>
  <si>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</si>
  <si>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</si>
  <si>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</si>
  <si>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</si>
  <si>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</si>
  <si>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</si>
  <si>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</si>
  <si>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</si>
  <si>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</si>
  <si>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</si>
  <si>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</si>
  <si>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</si>
  <si>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</si>
  <si>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</si>
  <si>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</si>
  <si>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</si>
  <si>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</si>
  <si>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</si>
  <si>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</si>
  <si>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</si>
  <si>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</si>
  <si>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</si>
  <si>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</si>
  <si>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</si>
  <si>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</si>
  <si>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</si>
  <si>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</si>
  <si>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</si>
  <si>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</si>
  <si>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</si>
  <si>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</si>
  <si>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</si>
  <si>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</si>
  <si>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</si>
  <si>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</si>
  <si>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</si>
  <si>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</si>
  <si>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</si>
  <si>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</si>
  <si>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</si>
  <si>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</si>
  <si>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</si>
  <si>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</si>
  <si>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</si>
  <si>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</si>
  <si>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</si>
  <si>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</si>
  <si>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</si>
  <si>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</si>
  <si>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</si>
  <si>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</si>
  <si>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</si>
  <si>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</si>
  <si>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</si>
  <si>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</si>
  <si>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</si>
  <si>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</si>
  <si>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</si>
  <si>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</si>
  <si>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</si>
  <si>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</si>
  <si>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</si>
  <si>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</si>
  <si>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</si>
  <si>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</si>
  <si>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</si>
  <si>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</si>
  <si>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</si>
  <si>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</si>
  <si>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</si>
  <si>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</si>
  <si>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</si>
  <si>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</si>
  <si>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</si>
  <si>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</si>
  <si>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</si>
  <si>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</si>
  <si>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</si>
  <si>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</si>
  <si>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</si>
  <si>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</si>
  <si>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</si>
  <si>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</si>
  <si>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</si>
  <si>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</si>
  <si>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</si>
  <si>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</si>
  <si>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</si>
  <si>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</si>
  <si>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</si>
  <si>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</si>
  <si>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</si>
  <si>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</si>
  <si>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</si>
  <si>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</si>
  <si>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</si>
  <si>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</si>
  <si>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</si>
  <si>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</si>
  <si>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</si>
  <si>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</si>
  <si>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</si>
  <si>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</si>
  <si>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</si>
  <si>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</si>
  <si>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</si>
  <si>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</si>
  <si>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</si>
  <si>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</si>
  <si>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</si>
  <si>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</si>
  <si>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</si>
  <si>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</si>
  <si>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</si>
  <si>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</si>
  <si>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</si>
  <si>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</si>
  <si>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</si>
  <si>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</si>
  <si>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</si>
  <si>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</si>
  <si>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</si>
  <si>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</si>
  <si>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</si>
  <si>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</si>
  <si>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</si>
  <si>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</si>
  <si>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</si>
  <si>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</si>
  <si>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</si>
  <si>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</si>
  <si>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</si>
  <si>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</si>
  <si>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</si>
  <si>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</si>
  <si>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</si>
  <si>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</si>
  <si>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</si>
  <si>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</si>
  <si>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</si>
  <si>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</si>
  <si>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</si>
  <si>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</si>
  <si>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</si>
  <si>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</si>
  <si>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</si>
  <si>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</si>
  <si>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</si>
  <si>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</si>
  <si>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</si>
  <si>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</si>
  <si>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</si>
  <si>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</si>
  <si>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</si>
  <si>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</si>
  <si>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</si>
  <si>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</si>
  <si>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</si>
  <si>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</si>
  <si>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</si>
  <si>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</si>
  <si>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</si>
  <si>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</si>
  <si>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</si>
  <si>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</si>
  <si>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</si>
  <si>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</si>
  <si>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</si>
  <si>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</si>
  <si>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</si>
  <si>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</si>
  <si>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</si>
  <si>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</si>
  <si>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</si>
  <si>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</si>
  <si>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</si>
  <si>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</si>
  <si>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</si>
  <si>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</si>
  <si>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</si>
  <si>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</si>
  <si>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</si>
  <si>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</si>
  <si>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</si>
  <si>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</si>
  <si>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</si>
  <si>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</si>
  <si>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</si>
  <si>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</si>
  <si>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</si>
  <si>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</si>
  <si>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</si>
  <si>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</si>
  <si>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</si>
  <si>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</si>
  <si>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</si>
  <si>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</si>
  <si>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</si>
  <si>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</si>
  <si>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</si>
  <si>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</si>
  <si>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</si>
  <si>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</si>
  <si>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</si>
  <si>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</si>
  <si>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</si>
  <si>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</si>
  <si>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</si>
  <si>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</si>
  <si>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</si>
  <si>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</si>
  <si>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</si>
  <si>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</si>
  <si>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</si>
  <si>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</si>
  <si>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</si>
  <si>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</si>
  <si>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</si>
  <si>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</si>
  <si>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</si>
  <si>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</si>
  <si>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</si>
  <si>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</si>
  <si>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</si>
  <si>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</si>
  <si>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</si>
  <si>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</si>
  <si>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</si>
  <si>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</si>
  <si>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</si>
  <si>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</si>
  <si>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</si>
  <si>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</si>
  <si>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</si>
  <si>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</si>
  <si>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</si>
  <si>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</si>
  <si>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</si>
  <si>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</si>
  <si>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</si>
  <si>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</si>
  <si>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</si>
  <si>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</si>
  <si>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</si>
  <si>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</si>
  <si>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</si>
  <si>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</si>
  <si>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</si>
  <si>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</si>
  <si>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</si>
  <si>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</si>
  <si>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</si>
  <si>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</si>
  <si>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</si>
  <si>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</si>
  <si>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</si>
  <si>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</si>
  <si>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</si>
  <si>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</si>
  <si>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</si>
  <si>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</si>
  <si>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</si>
  <si>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</si>
  <si>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</si>
  <si>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</si>
  <si>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</si>
  <si>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</si>
  <si>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</si>
  <si>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</si>
  <si>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</si>
  <si>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</si>
  <si>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</si>
  <si>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</si>
  <si>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</si>
  <si>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</si>
  <si>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</si>
  <si>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</si>
  <si>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</si>
  <si>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</si>
  <si>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</si>
  <si>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</si>
  <si>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</si>
  <si>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</si>
  <si>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</si>
  <si>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</si>
  <si>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</si>
  <si>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</si>
  <si>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</si>
  <si>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</si>
  <si>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</si>
  <si>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</si>
  <si>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</si>
  <si>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</si>
  <si>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</si>
  <si>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</si>
  <si>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</si>
  <si>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</si>
  <si>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</si>
  <si>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</si>
  <si>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</si>
  <si>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</si>
  <si>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</si>
  <si>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</si>
  <si>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</si>
  <si>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</si>
  <si>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</si>
  <si>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</si>
  <si>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</si>
  <si>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</si>
  <si>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</si>
  <si>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</si>
  <si>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</si>
  <si>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</si>
  <si>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</si>
  <si>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</si>
  <si>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</si>
  <si>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</si>
  <si>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</si>
  <si>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</si>
  <si>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</si>
  <si>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</si>
  <si>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</si>
  <si>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</si>
  <si>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</si>
  <si>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</si>
  <si>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</si>
  <si>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</si>
  <si>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</si>
  <si>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</si>
  <si>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</si>
  <si>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</si>
  <si>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</si>
  <si>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</si>
  <si>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</si>
  <si>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</si>
  <si>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</si>
  <si>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</si>
  <si>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</si>
  <si>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</si>
  <si>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</si>
  <si>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</si>
  <si>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</si>
  <si>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</si>
  <si>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</si>
  <si>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</si>
  <si>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</si>
  <si>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</si>
  <si>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</si>
  <si>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</si>
  <si>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</si>
  <si>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</si>
  <si>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</si>
  <si>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</si>
  <si>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</si>
  <si>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</si>
  <si>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</si>
  <si>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</si>
  <si>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</si>
  <si>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</si>
  <si>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</si>
  <si>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</si>
  <si>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</si>
  <si>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</si>
  <si>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</si>
  <si>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</si>
  <si>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</si>
  <si>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</si>
  <si>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</si>
  <si>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</si>
  <si>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</si>
  <si>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</si>
  <si>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</si>
  <si>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</si>
  <si>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</si>
  <si>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</si>
  <si>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</si>
  <si>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</si>
  <si>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</si>
  <si>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</si>
  <si>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</si>
  <si>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</si>
  <si>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</si>
  <si>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</si>
  <si>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</si>
  <si>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</si>
  <si>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</si>
  <si>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</si>
  <si>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</si>
  <si>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</si>
  <si>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</si>
  <si>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</si>
  <si>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</si>
  <si>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</si>
  <si>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</si>
  <si>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</si>
  <si>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</si>
  <si>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</si>
  <si>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</si>
  <si>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</si>
  <si>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</si>
  <si>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</si>
  <si>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</si>
  <si>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</si>
  <si>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</si>
  <si>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</si>
  <si>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</si>
  <si>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</si>
  <si>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</si>
  <si>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</si>
  <si>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</si>
  <si>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</si>
  <si>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</si>
  <si>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</si>
  <si>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</si>
  <si>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</si>
  <si>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</si>
  <si>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</si>
  <si>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</si>
  <si>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</si>
  <si>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</si>
  <si>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</si>
  <si>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</si>
  <si>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</si>
  <si>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</si>
  <si>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</si>
  <si>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</si>
  <si>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</si>
  <si>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</si>
  <si>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</si>
  <si>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</si>
  <si>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</si>
  <si>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</si>
  <si>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</si>
  <si>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</si>
  <si>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</si>
  <si>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</si>
  <si>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</si>
  <si>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</si>
  <si>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</si>
  <si>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</si>
  <si>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</si>
  <si>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</si>
  <si>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</si>
  <si>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</si>
  <si>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</si>
  <si>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</si>
  <si>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</si>
  <si>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</si>
  <si>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</si>
  <si>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</si>
  <si>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</si>
  <si>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</si>
  <si>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</si>
  <si>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</si>
  <si>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</si>
  <si>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</si>
  <si>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</si>
  <si>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</si>
  <si>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</si>
  <si>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</si>
  <si>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</si>
  <si>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</si>
  <si>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</si>
  <si>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</si>
  <si>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</si>
  <si>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</si>
  <si>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</si>
  <si>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</si>
  <si>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</si>
  <si>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</si>
  <si>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</si>
  <si>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</si>
  <si>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</si>
  <si>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</si>
  <si>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</si>
  <si>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</si>
  <si>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</si>
  <si>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</si>
  <si>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</si>
  <si>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</si>
  <si>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</si>
  <si>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</si>
  <si>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</si>
  <si>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</si>
  <si>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</si>
  <si>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</si>
  <si>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</si>
  <si>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</si>
  <si>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</si>
  <si>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</si>
  <si>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</si>
  <si>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</si>
  <si>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</si>
  <si>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</si>
  <si>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</si>
  <si>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</si>
  <si>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</si>
  <si>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</si>
  <si>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</si>
  <si>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</si>
  <si>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</si>
  <si>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</si>
  <si>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</si>
  <si>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</si>
  <si>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</si>
  <si>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</si>
  <si>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</si>
  <si>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</si>
  <si>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</si>
  <si>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</si>
  <si>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</si>
  <si>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</si>
  <si>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</si>
  <si>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</si>
  <si>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</si>
  <si>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</si>
  <si>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</si>
  <si>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</si>
  <si>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</si>
  <si>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</si>
  <si>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</si>
  <si>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</si>
  <si>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</si>
  <si>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</si>
  <si>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</si>
  <si>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</si>
  <si>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</si>
  <si>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</si>
  <si>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</si>
  <si>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</si>
  <si>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</si>
  <si>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</si>
  <si>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</si>
  <si>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</si>
  <si>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</si>
  <si>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</si>
  <si>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</si>
  <si>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</si>
  <si>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</si>
  <si>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</si>
  <si>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</si>
  <si>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</si>
  <si>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</si>
  <si>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</si>
  <si>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</si>
  <si>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</si>
  <si>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</si>
  <si>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</si>
  <si>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</si>
  <si>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</si>
  <si>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</si>
  <si>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</si>
  <si>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</si>
  <si>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</si>
  <si>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</si>
  <si>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</si>
  <si>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</si>
  <si>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</si>
  <si>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</si>
  <si>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</si>
  <si>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</si>
  <si>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</si>
  <si>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</si>
  <si>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</si>
  <si>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</si>
  <si>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</si>
  <si>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</si>
  <si>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</si>
  <si>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</si>
  <si>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</si>
  <si>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</si>
  <si>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</si>
  <si>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</si>
  <si>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</si>
  <si>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</si>
  <si>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</si>
  <si>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</si>
  <si>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</si>
  <si>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</si>
  <si>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</si>
  <si>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</si>
  <si>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</si>
  <si>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</si>
  <si>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</si>
  <si>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</si>
  <si>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</si>
  <si>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</si>
  <si>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</si>
  <si>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</si>
  <si>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</si>
  <si>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</si>
  <si>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</si>
  <si>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</si>
  <si>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</si>
  <si>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</si>
  <si>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</si>
  <si>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</si>
  <si>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</si>
  <si>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</si>
  <si>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</si>
  <si>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</si>
  <si>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</si>
  <si>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</si>
  <si>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</si>
  <si>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</si>
  <si>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</si>
  <si>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</si>
  <si>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</si>
  <si>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</si>
  <si>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</si>
  <si>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</si>
  <si>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</si>
  <si>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</si>
  <si>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</si>
  <si>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</si>
  <si>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</si>
  <si>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</si>
  <si>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</si>
  <si>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</si>
  <si>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</si>
  <si>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</si>
  <si>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</si>
  <si>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</si>
  <si>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</si>
  <si>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</si>
  <si>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</si>
  <si>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</si>
  <si>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</si>
  <si>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</si>
  <si>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</si>
  <si>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</si>
  <si>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</si>
  <si>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</si>
  <si>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</si>
  <si>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</si>
  <si>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</si>
  <si>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</si>
  <si>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</si>
  <si>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</si>
  <si>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</si>
  <si>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</si>
  <si>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</si>
  <si>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</si>
  <si>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</si>
  <si>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</si>
  <si>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</si>
  <si>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</si>
  <si>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</si>
  <si>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</si>
  <si>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</si>
  <si>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</si>
  <si>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</si>
  <si>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</si>
  <si>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</si>
  <si>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</si>
  <si>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</si>
  <si>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</si>
  <si>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</si>
  <si>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</si>
  <si>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</si>
  <si>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</si>
  <si>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</si>
  <si>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</si>
  <si>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</si>
  <si>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</si>
  <si>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</si>
  <si>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</si>
  <si>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</si>
  <si>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</si>
  <si>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</si>
  <si>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</si>
  <si>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</si>
  <si>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</si>
  <si>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</si>
  <si>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</si>
  <si>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</si>
  <si>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</si>
  <si>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</si>
  <si>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</si>
  <si>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</si>
  <si>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</si>
  <si>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</si>
  <si>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</si>
  <si>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</si>
  <si>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</si>
  <si>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</si>
  <si>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</si>
  <si>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</si>
  <si>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</si>
  <si>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</si>
  <si>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</si>
  <si>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</si>
  <si>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</si>
  <si>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</si>
  <si>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</si>
  <si>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</si>
  <si>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</si>
  <si>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</si>
  <si>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</si>
  <si>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</si>
  <si>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</si>
  <si>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</si>
  <si>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</si>
  <si>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</si>
  <si>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</si>
  <si>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</si>
  <si>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</si>
  <si>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</si>
  <si>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</si>
  <si>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</si>
  <si>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</si>
  <si>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</si>
  <si>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</si>
  <si>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</si>
  <si>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</si>
  <si>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</si>
  <si>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</si>
  <si>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</si>
  <si>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</si>
  <si>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</si>
  <si>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</si>
  <si>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</si>
  <si>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</si>
  <si>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</si>
  <si>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</si>
  <si>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</si>
  <si>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</si>
  <si>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</si>
  <si>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</si>
  <si>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</si>
  <si>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</si>
  <si>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</si>
  <si>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</si>
  <si>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</si>
  <si>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</si>
  <si>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</si>
  <si>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</si>
  <si>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</si>
  <si>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</si>
  <si>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</si>
  <si>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</si>
  <si>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</si>
  <si>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</si>
  <si>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</si>
  <si>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</si>
  <si>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</si>
  <si>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</si>
  <si>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</si>
  <si>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</si>
  <si>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</si>
  <si>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</si>
  <si>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</si>
  <si>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</si>
  <si>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</si>
  <si>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</si>
  <si>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</si>
  <si>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</si>
  <si>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</si>
  <si>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</si>
  <si>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</si>
  <si>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</si>
  <si>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</si>
  <si>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</si>
  <si>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</si>
  <si>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</si>
  <si>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</si>
  <si>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</si>
  <si>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</si>
  <si>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</si>
  <si>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</si>
  <si>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</si>
  <si>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</si>
  <si>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</si>
  <si>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</si>
  <si>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</si>
  <si>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</si>
  <si>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</si>
  <si>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</si>
  <si>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</si>
  <si>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</si>
  <si>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</si>
  <si>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</si>
  <si>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</si>
  <si>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</si>
  <si>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</si>
  <si>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</si>
  <si>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</si>
  <si>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</si>
  <si>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</si>
  <si>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</si>
  <si>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</si>
  <si>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</si>
  <si>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</si>
  <si>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</si>
  <si>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</si>
  <si>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</si>
  <si>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</si>
  <si>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</si>
  <si>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</si>
  <si>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</si>
  <si>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</si>
  <si>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</si>
  <si>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</si>
  <si>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</si>
  <si>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</si>
  <si>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</si>
  <si>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</si>
  <si>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</si>
  <si>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</si>
  <si>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</si>
  <si>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</si>
  <si>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</si>
  <si>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</si>
  <si>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</si>
  <si>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</si>
  <si>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</si>
  <si>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</si>
  <si>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</si>
  <si>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</si>
  <si>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</si>
  <si>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</si>
  <si>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</si>
  <si>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</si>
  <si>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</si>
  <si>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</si>
  <si>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</si>
  <si>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</si>
  <si>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</si>
  <si>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</si>
  <si>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</si>
  <si>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</si>
  <si>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</si>
  <si>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</si>
  <si>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</si>
  <si>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</si>
  <si>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</si>
  <si>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</si>
  <si>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</si>
  <si>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</si>
  <si>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</si>
  <si>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</si>
  <si>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</si>
  <si>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</si>
  <si>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</si>
  <si>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</si>
  <si>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</si>
  <si>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</si>
  <si>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</si>
  <si>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</si>
  <si>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</si>
  <si>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</si>
  <si>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</si>
  <si>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</si>
  <si>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</si>
  <si>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</si>
  <si>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</si>
  <si>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</si>
  <si>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</si>
  <si>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</si>
  <si>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</si>
  <si>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</si>
  <si>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</si>
  <si>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</si>
  <si>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</si>
  <si>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</si>
  <si>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</si>
  <si>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</si>
  <si>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</si>
  <si>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</si>
  <si>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</si>
  <si>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</si>
  <si>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</si>
  <si>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</si>
  <si>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</si>
  <si>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</si>
  <si>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</si>
  <si>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</si>
  <si>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</si>
  <si>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</si>
  <si>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</si>
  <si>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</si>
  <si>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</si>
  <si>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</si>
  <si>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</si>
  <si>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</si>
  <si>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</si>
  <si>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</si>
  <si>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</si>
  <si>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</si>
  <si>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</si>
  <si>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</si>
  <si>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</si>
  <si>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</si>
  <si>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</si>
  <si>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</si>
  <si>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</si>
  <si>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</si>
  <si>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</si>
  <si>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</si>
  <si>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</si>
  <si>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</si>
  <si>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</si>
  <si>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</si>
  <si>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</si>
  <si>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</si>
  <si>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</si>
  <si>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</si>
  <si>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</si>
  <si>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</si>
  <si>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</si>
  <si>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</si>
  <si>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</si>
  <si>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</si>
  <si>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</si>
  <si>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</si>
  <si>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</si>
  <si>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</si>
  <si>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</si>
  <si>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</si>
  <si>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</si>
  <si>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</si>
  <si>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</si>
  <si>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</si>
  <si>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</si>
  <si>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</si>
  <si>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</si>
  <si>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</si>
  <si>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</si>
  <si>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</si>
  <si>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</si>
  <si>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</si>
  <si>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</si>
  <si>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</si>
  <si>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</si>
  <si>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</si>
  <si>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</si>
  <si>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</si>
  <si>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</si>
  <si>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</si>
  <si>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</si>
  <si>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</si>
  <si>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</si>
  <si>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</si>
  <si>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</si>
  <si>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</si>
  <si>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</si>
  <si>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</si>
  <si>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</si>
  <si>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</si>
  <si>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</si>
  <si>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</si>
  <si>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</si>
  <si>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</si>
  <si>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</si>
  <si>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</si>
  <si>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</si>
  <si>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</si>
  <si>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</si>
  <si>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</si>
  <si>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</si>
  <si>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</si>
  <si>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</si>
  <si>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</si>
  <si>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</si>
  <si>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</si>
  <si>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</si>
  <si>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</si>
  <si>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</si>
  <si>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</si>
  <si>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</si>
  <si>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</si>
  <si>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</si>
  <si>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</si>
  <si>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</si>
  <si>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</si>
  <si>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</si>
  <si>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</si>
  <si>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</si>
  <si>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</si>
  <si>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</si>
  <si>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</si>
  <si>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</si>
  <si>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</si>
  <si>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</si>
  <si>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</si>
  <si>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</si>
  <si>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</si>
  <si>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</si>
  <si>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</si>
  <si>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</si>
  <si>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</si>
  <si>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</si>
  <si>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</si>
  <si>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</si>
  <si>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</si>
  <si>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</si>
  <si>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</si>
  <si>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</si>
  <si>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</si>
  <si>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</si>
  <si>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</si>
  <si>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</si>
  <si>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</si>
  <si>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</si>
  <si>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</si>
  <si>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</si>
  <si>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</si>
  <si>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</si>
  <si>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</si>
  <si>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</si>
  <si>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</si>
  <si>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</si>
  <si>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</si>
  <si>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</si>
  <si>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</si>
  <si>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</si>
  <si>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</si>
  <si>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</si>
  <si>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</si>
  <si>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</si>
  <si>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</si>
  <si>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</si>
  <si>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</si>
  <si>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</si>
  <si>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</si>
  <si>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</si>
  <si>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</si>
  <si>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</si>
  <si>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</si>
  <si>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</si>
  <si>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</si>
  <si>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</si>
  <si>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</si>
  <si>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</si>
  <si>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</si>
  <si>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</si>
  <si>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</si>
  <si>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</si>
  <si>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</si>
  <si>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</si>
  <si>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</si>
  <si>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</si>
  <si>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</si>
  <si>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</si>
  <si>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</si>
  <si>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</si>
  <si>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</si>
  <si>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</si>
  <si>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</si>
  <si>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</si>
  <si>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</si>
  <si>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</si>
  <si>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</si>
  <si>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</si>
  <si>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</si>
  <si>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</si>
  <si>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</si>
  <si>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</si>
  <si>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</si>
  <si>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</si>
  <si>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</si>
  <si>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</si>
  <si>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</si>
  <si>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</si>
  <si>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</si>
  <si>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</si>
  <si>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</si>
  <si>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</si>
  <si>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</si>
  <si>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</si>
  <si>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</si>
  <si>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</si>
  <si>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</si>
  <si>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</si>
  <si>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</si>
  <si>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</si>
  <si>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</si>
  <si>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</si>
  <si>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</si>
  <si>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</si>
  <si>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</si>
  <si>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</si>
  <si>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</si>
  <si>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</si>
  <si>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</si>
  <si>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</si>
  <si>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</si>
  <si>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</si>
  <si>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</si>
  <si>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</si>
  <si>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</si>
  <si>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</si>
  <si>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</si>
  <si>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</si>
  <si>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</si>
  <si>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</si>
  <si>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</si>
  <si>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</si>
  <si>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</si>
  <si>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</si>
  <si>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</si>
  <si>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</si>
  <si>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</si>
  <si>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</si>
  <si>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</si>
  <si>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</si>
  <si>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</si>
  <si>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</si>
  <si>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</si>
  <si>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</si>
  <si>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</si>
  <si>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</si>
  <si>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</si>
  <si>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</si>
  <si>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</si>
  <si>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</si>
  <si>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</si>
  <si>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</si>
  <si>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</si>
  <si>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</si>
  <si>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</si>
  <si>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</si>
  <si>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</si>
  <si>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</si>
  <si>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</si>
  <si>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</si>
  <si>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</si>
  <si>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</si>
  <si>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</si>
  <si>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</si>
  <si>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</si>
  <si>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</si>
  <si>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</si>
  <si>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</si>
  <si>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</si>
  <si>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</si>
  <si>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</si>
  <si>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</si>
  <si>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</si>
  <si>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</si>
  <si>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</si>
  <si>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</si>
  <si>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</si>
  <si>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</si>
  <si>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</si>
  <si>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</si>
  <si>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</si>
  <si>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</si>
  <si>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</si>
  <si>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</si>
  <si>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</si>
  <si>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</si>
  <si>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</si>
  <si>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</si>
  <si>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</si>
  <si>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</si>
  <si>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</si>
  <si>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</si>
  <si>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</si>
  <si>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</si>
  <si>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</si>
  <si>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</si>
  <si>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</si>
  <si>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</si>
  <si>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</si>
  <si>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</si>
  <si>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</si>
  <si>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</si>
  <si>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</si>
  <si>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</si>
  <si>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</si>
  <si>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</si>
  <si>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</si>
  <si>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</si>
  <si>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</si>
  <si>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</si>
  <si>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</si>
  <si>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</si>
  <si>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</si>
  <si>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</si>
  <si>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</si>
  <si>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</si>
  <si>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</si>
  <si>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</si>
  <si>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</si>
  <si>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</si>
  <si>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</si>
  <si>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</si>
  <si>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</si>
  <si>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</si>
  <si>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</si>
  <si>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</si>
  <si>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</si>
  <si>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</si>
  <si>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</si>
  <si>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</si>
  <si>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</si>
  <si>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</si>
  <si>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</si>
  <si>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</si>
  <si>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</si>
  <si>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</si>
  <si>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</si>
  <si>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</si>
  <si>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</si>
  <si>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</si>
  <si>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</si>
  <si>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</si>
  <si>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</si>
  <si>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</si>
  <si>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</si>
  <si>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</si>
  <si>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</si>
  <si>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</si>
  <si>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</si>
  <si>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</si>
  <si>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</si>
  <si>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</si>
  <si>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</si>
  <si>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</si>
  <si>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</si>
  <si>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</si>
  <si>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</si>
  <si>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</si>
  <si>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</si>
  <si>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</si>
  <si>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</si>
  <si>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</si>
  <si>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</si>
  <si>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</si>
  <si>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</si>
  <si>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</si>
  <si>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</si>
  <si>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</si>
  <si>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</si>
  <si>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</si>
  <si>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</si>
  <si>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</si>
  <si>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</si>
  <si>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</si>
  <si>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</si>
  <si>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</si>
  <si>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</si>
  <si>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</si>
  <si>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</si>
  <si>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</si>
  <si>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</si>
  <si>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</si>
  <si>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</si>
  <si>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</si>
  <si>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</si>
  <si>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</si>
  <si>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</si>
  <si>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</si>
  <si>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</si>
  <si>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</si>
  <si>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</si>
  <si>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</si>
  <si>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</si>
  <si>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</si>
  <si>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</si>
  <si>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</si>
  <si>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</si>
  <si>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</si>
  <si>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</si>
  <si>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</si>
  <si>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</si>
  <si>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</si>
  <si>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</si>
  <si>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</si>
  <si>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</si>
  <si>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</si>
  <si>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</si>
  <si>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</si>
  <si>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</si>
  <si>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</si>
  <si>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</si>
  <si>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</si>
  <si>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</si>
  <si>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</si>
  <si>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</si>
  <si>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</si>
  <si>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</si>
  <si>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</si>
  <si>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</si>
  <si>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</si>
  <si>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</si>
  <si>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</si>
  <si>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</si>
  <si>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</si>
  <si>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</si>
  <si>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</si>
  <si>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</si>
  <si>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</si>
  <si>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</si>
  <si>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</si>
  <si>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</si>
  <si>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</si>
  <si>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</si>
  <si>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</si>
  <si>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</si>
  <si>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</si>
  <si>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</si>
  <si>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</si>
  <si>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</si>
  <si>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</si>
  <si>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</si>
  <si>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</si>
  <si>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</si>
  <si>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</si>
  <si>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</si>
  <si>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</si>
  <si>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</si>
  <si>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</si>
  <si>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</si>
  <si>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</si>
  <si>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</si>
  <si>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</si>
  <si>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</si>
  <si>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</si>
  <si>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</si>
  <si>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</si>
  <si>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</si>
  <si>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</si>
  <si>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</si>
  <si>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</si>
  <si>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</si>
  <si>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</si>
  <si>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</si>
  <si>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</si>
  <si>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</si>
  <si>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</si>
  <si>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</si>
  <si>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</si>
  <si>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</si>
  <si>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</si>
  <si>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</si>
  <si>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</si>
  <si>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</si>
  <si>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</si>
  <si>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</si>
  <si>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</si>
  <si>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</si>
  <si>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</si>
  <si>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</si>
  <si>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</si>
  <si>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</si>
  <si>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</si>
  <si>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</si>
  <si>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</si>
  <si>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</si>
  <si>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</si>
  <si>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</si>
  <si>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</si>
  <si>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</si>
  <si>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</si>
  <si>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</si>
  <si>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</si>
  <si>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</si>
  <si>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</si>
  <si>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</si>
  <si>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</si>
  <si>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</si>
  <si>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</si>
  <si>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</si>
  <si>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</si>
  <si>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</si>
  <si>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</si>
  <si>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</si>
  <si>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</si>
  <si>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</si>
  <si>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</si>
  <si>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</si>
  <si>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</si>
  <si>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</si>
  <si>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</si>
  <si>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</si>
  <si>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</si>
  <si>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</si>
  <si>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</si>
  <si>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</si>
  <si>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</si>
  <si>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</si>
  <si>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</si>
  <si>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</si>
  <si>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</si>
  <si>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</si>
  <si>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</si>
  <si>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</si>
  <si>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</si>
  <si>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</si>
  <si>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</si>
  <si>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</si>
  <si>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</si>
  <si>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</si>
  <si>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</si>
  <si>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</si>
  <si>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</si>
  <si>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</si>
  <si>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</si>
  <si>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</si>
  <si>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</si>
  <si>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</si>
  <si>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</si>
  <si>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</si>
  <si>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</si>
  <si>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</si>
  <si>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</si>
  <si>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</si>
  <si>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</si>
  <si>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</si>
  <si>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</si>
  <si>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</si>
  <si>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</si>
  <si>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</si>
  <si>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</si>
  <si>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</si>
  <si>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</si>
  <si>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</si>
  <si>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</si>
  <si>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</si>
  <si>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</si>
  <si>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</si>
  <si>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</si>
  <si>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</si>
  <si>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</si>
  <si>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</si>
  <si>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</si>
  <si>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</si>
  <si>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</si>
  <si>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</si>
  <si>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</si>
  <si>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</si>
  <si>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</si>
  <si>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</si>
  <si>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</si>
  <si>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</si>
  <si>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</si>
  <si>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</si>
  <si>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</si>
  <si>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</si>
  <si>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</si>
  <si>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</si>
  <si>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</si>
  <si>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</si>
  <si>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</si>
  <si>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</si>
  <si>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</si>
  <si>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</si>
  <si>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</si>
  <si>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</si>
  <si>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</si>
  <si>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</si>
  <si>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</si>
  <si>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</si>
  <si>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</si>
  <si>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</si>
  <si>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</si>
  <si>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</si>
  <si>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</si>
  <si>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</si>
  <si>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</si>
  <si>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</si>
  <si>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</si>
  <si>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</si>
  <si>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</si>
  <si>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</si>
  <si>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</si>
  <si>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</si>
  <si>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</si>
  <si>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</si>
  <si>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</si>
  <si>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</si>
  <si>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</si>
  <si>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</si>
  <si>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</si>
  <si>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</si>
  <si>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</si>
  <si>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</si>
  <si>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</si>
  <si>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</si>
  <si>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</si>
  <si>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</si>
  <si>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</si>
  <si>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</si>
  <si>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</si>
  <si>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</si>
  <si>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</si>
  <si>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</si>
  <si>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</si>
  <si>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</si>
  <si>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</si>
  <si>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</si>
  <si>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</si>
  <si>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</si>
  <si>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</si>
  <si>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</si>
  <si>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</si>
  <si>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</si>
  <si>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</si>
  <si>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</si>
  <si>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</si>
  <si>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</si>
  <si>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</si>
  <si>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</si>
  <si>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</si>
  <si>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</si>
  <si>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</si>
  <si>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</si>
  <si>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</si>
  <si>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</si>
  <si>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</si>
  <si>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</si>
  <si>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</si>
  <si>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</si>
  <si>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</si>
  <si>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</si>
  <si>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</si>
  <si>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</si>
  <si>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</si>
  <si>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</si>
  <si>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</si>
  <si>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</si>
  <si>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</si>
  <si>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</si>
  <si>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</si>
  <si>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</si>
  <si>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</si>
  <si>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</si>
  <si>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</si>
  <si>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</si>
  <si>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</si>
  <si>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</si>
  <si>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</si>
  <si>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</si>
  <si>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</si>
  <si>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</si>
  <si>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</si>
  <si>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</si>
  <si>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</si>
  <si>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</si>
  <si>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</si>
  <si>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</si>
  <si>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</si>
  <si>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</si>
  <si>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</si>
  <si>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</si>
  <si>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</si>
  <si>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</si>
  <si>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</si>
  <si>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</si>
  <si>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</si>
  <si>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</si>
  <si>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</si>
  <si>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</si>
  <si>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</si>
  <si>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</si>
  <si>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</si>
  <si>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</si>
  <si>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</si>
  <si>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</si>
  <si>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</si>
  <si>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</si>
  <si>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</si>
  <si>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</si>
  <si>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</si>
  <si>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</si>
  <si>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</si>
  <si>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</si>
  <si>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</si>
  <si>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</si>
  <si>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</si>
  <si>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</si>
  <si>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</si>
  <si>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</si>
  <si>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</si>
  <si>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</si>
  <si>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</si>
  <si>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</si>
  <si>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</si>
  <si>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</si>
  <si>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</si>
  <si>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</si>
  <si>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</si>
  <si>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</si>
  <si>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</si>
  <si>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</si>
  <si>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</si>
  <si>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</si>
  <si>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</si>
  <si>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</si>
  <si>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</si>
  <si>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</si>
  <si>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</si>
  <si>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</si>
  <si>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</si>
  <si>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</si>
  <si>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</si>
  <si>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</si>
  <si>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</si>
  <si>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</si>
  <si>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</si>
  <si>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</si>
  <si>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</si>
  <si>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</si>
  <si>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</si>
  <si>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</si>
  <si>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</si>
  <si>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</si>
  <si>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</si>
  <si>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</si>
  <si>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</si>
  <si>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</si>
  <si>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</si>
  <si>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</si>
  <si>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</si>
  <si>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</si>
  <si>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</si>
  <si>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</si>
  <si>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</si>
  <si>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</si>
  <si>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</si>
  <si>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</si>
  <si>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</si>
  <si>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</si>
  <si>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</si>
  <si>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</si>
  <si>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</si>
  <si>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</si>
  <si>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</si>
  <si>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</si>
  <si>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</si>
  <si>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</si>
  <si>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</si>
  <si>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</si>
  <si>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</si>
  <si>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</si>
  <si>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</si>
  <si>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</si>
  <si>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</si>
  <si>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</si>
  <si>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</si>
  <si>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</si>
  <si>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</si>
  <si>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</si>
  <si>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</si>
  <si>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</si>
  <si>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</si>
  <si>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</si>
  <si>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</si>
  <si>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</si>
  <si>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</si>
  <si>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</si>
  <si>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</si>
  <si>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</si>
  <si>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</si>
  <si>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</si>
  <si>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</si>
  <si>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</si>
  <si>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</si>
  <si>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</si>
  <si>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</si>
  <si>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</si>
  <si>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</si>
  <si>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</si>
  <si>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</si>
  <si>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</si>
  <si>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</si>
  <si>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</si>
  <si>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</si>
  <si>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</si>
  <si>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</si>
  <si>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</si>
  <si>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</si>
  <si>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</si>
  <si>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</si>
  <si>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</si>
  <si>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</si>
  <si>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</si>
  <si>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</si>
  <si>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</si>
  <si>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</si>
  <si>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</si>
  <si>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</si>
  <si>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</si>
  <si>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</si>
  <si>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</si>
  <si>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</si>
  <si>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</si>
  <si>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</si>
  <si>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</si>
  <si>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</si>
  <si>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</si>
  <si>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</si>
  <si>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</si>
  <si>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</si>
  <si>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</si>
  <si>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</si>
  <si>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</si>
  <si>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</si>
  <si>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</si>
  <si>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</si>
  <si>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</si>
  <si>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</si>
  <si>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</si>
  <si>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</si>
  <si>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</si>
  <si>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</si>
  <si>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</si>
  <si>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</si>
  <si>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</si>
  <si>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</si>
  <si>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</si>
  <si>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</si>
  <si>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</si>
  <si>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</si>
  <si>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</si>
  <si>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</si>
  <si>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</si>
  <si>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</si>
  <si>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</si>
  <si>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</si>
  <si>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</si>
  <si>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</si>
  <si>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</si>
  <si>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</si>
  <si>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</si>
  <si>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</si>
  <si>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</si>
  <si>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</si>
  <si>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</si>
  <si>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</si>
  <si>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</si>
  <si>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</si>
  <si>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</si>
  <si>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</si>
  <si>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</si>
  <si>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</si>
  <si>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</si>
  <si>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</si>
  <si>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</si>
  <si>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</si>
  <si>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</si>
  <si>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</si>
  <si>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</si>
  <si>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</si>
  <si>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</si>
  <si>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</si>
  <si>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</si>
  <si>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</si>
  <si>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</si>
  <si>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</si>
  <si>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</si>
  <si>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</si>
  <si>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</si>
  <si>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</si>
  <si>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</si>
  <si>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</si>
  <si>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</si>
  <si>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</si>
  <si>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</si>
  <si>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</si>
  <si>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</si>
  <si>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</si>
  <si>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</si>
  <si>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</si>
  <si>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</si>
  <si>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</si>
  <si>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</si>
  <si>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</si>
  <si>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</si>
  <si>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</si>
  <si>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</si>
  <si>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</si>
  <si>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</si>
  <si>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</si>
  <si>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</si>
  <si>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</si>
  <si>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</si>
  <si>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</si>
  <si>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</si>
  <si>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</si>
  <si>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</si>
  <si>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</si>
  <si>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</si>
  <si>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</si>
  <si>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</si>
  <si>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</si>
  <si>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</si>
  <si>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</si>
  <si>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</si>
  <si>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</si>
  <si>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</si>
  <si>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</si>
  <si>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</si>
  <si>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</si>
  <si>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</si>
  <si>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</si>
  <si>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</si>
  <si>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</si>
  <si>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</si>
  <si>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</si>
  <si>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</si>
  <si>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</si>
  <si>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</si>
  <si>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</si>
  <si>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</si>
  <si>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</si>
  <si>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</si>
  <si>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</si>
  <si>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</si>
  <si>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</si>
  <si>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</si>
  <si>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</si>
  <si>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</si>
  <si>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</si>
  <si>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</si>
  <si>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</si>
  <si>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</si>
  <si>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</si>
  <si>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</si>
  <si>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</si>
  <si>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</si>
  <si>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</si>
  <si>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</si>
  <si>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</si>
  <si>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</si>
  <si>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</si>
  <si>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</si>
  <si>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</si>
  <si>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</si>
  <si>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</si>
  <si>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</si>
  <si>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</si>
  <si>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</si>
  <si>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</si>
  <si>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</si>
  <si>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</si>
  <si>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</si>
  <si>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</si>
  <si>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</si>
  <si>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</si>
  <si>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</si>
  <si>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</si>
  <si>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</si>
  <si>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</si>
  <si>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</si>
  <si>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</si>
  <si>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</si>
  <si>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</si>
  <si>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</si>
  <si>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</si>
  <si>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</si>
  <si>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</si>
  <si>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</si>
  <si>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</si>
  <si>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</si>
  <si>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</si>
  <si>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</si>
  <si>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</si>
  <si>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</si>
  <si>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</si>
  <si>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</si>
  <si>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</si>
  <si>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</si>
  <si>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</si>
  <si>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</si>
  <si>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</si>
  <si>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</si>
  <si>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</si>
  <si>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</si>
  <si>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</si>
  <si>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</si>
  <si>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</si>
  <si>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</si>
  <si>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</si>
  <si>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</si>
  <si>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</si>
  <si>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</si>
  <si>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</si>
  <si>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</si>
  <si>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</si>
  <si>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</si>
  <si>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</si>
  <si>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</si>
  <si>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</si>
  <si>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</si>
  <si>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</si>
  <si>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</si>
  <si>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</si>
  <si>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</si>
  <si>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</si>
  <si>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</si>
  <si>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</si>
  <si>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</si>
  <si>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</si>
  <si>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</si>
  <si>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</si>
  <si>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</si>
  <si>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</si>
  <si>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</si>
  <si>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</si>
  <si>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</si>
  <si>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</si>
  <si>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</si>
  <si>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</si>
  <si>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</si>
  <si>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</si>
  <si>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</si>
  <si>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</si>
  <si>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</si>
  <si>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</si>
  <si>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</si>
  <si>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</si>
  <si>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</si>
  <si>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</si>
  <si>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</si>
  <si>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</si>
  <si>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</si>
  <si>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</si>
  <si>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</si>
  <si>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</si>
  <si>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</si>
  <si>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</si>
  <si>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</si>
  <si>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</si>
  <si>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</si>
  <si>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</si>
  <si>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</si>
  <si>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</si>
  <si>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</si>
  <si>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</si>
  <si>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</si>
  <si>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</si>
  <si>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</si>
  <si>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</si>
  <si>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</si>
  <si>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</si>
  <si>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</si>
  <si>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</si>
  <si>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</si>
  <si>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</si>
  <si>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</si>
  <si>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</si>
  <si>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</si>
  <si>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</si>
  <si>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</si>
  <si>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</si>
  <si>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</si>
  <si>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</si>
  <si>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</si>
  <si>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</si>
  <si>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</si>
  <si>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</si>
  <si>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</si>
  <si>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</si>
  <si>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</si>
  <si>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</si>
  <si>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</si>
  <si>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</si>
  <si>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</si>
  <si>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</si>
  <si>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</si>
  <si>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</si>
  <si>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</si>
  <si>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</si>
  <si>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</si>
  <si>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</si>
  <si>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</si>
  <si>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</si>
  <si>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</si>
  <si>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</si>
  <si>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</si>
  <si>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</si>
  <si>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</si>
  <si>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</si>
  <si>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</si>
  <si>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</si>
  <si>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</si>
  <si>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</si>
  <si>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</si>
  <si>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</si>
  <si>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</si>
  <si>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</si>
  <si>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</si>
  <si>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</si>
  <si>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</si>
  <si>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</si>
  <si>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</si>
  <si>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</si>
  <si>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</si>
  <si>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</si>
  <si>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</si>
  <si>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</si>
  <si>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</si>
  <si>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</si>
  <si>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</si>
  <si>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</si>
  <si>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</si>
  <si>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</si>
  <si>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</si>
  <si>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</si>
  <si>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</si>
  <si>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</si>
  <si>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</si>
  <si>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</si>
  <si>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</si>
  <si>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</si>
  <si>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</si>
  <si>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</si>
  <si>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</si>
  <si>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</si>
  <si>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</si>
  <si>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</si>
  <si>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</si>
  <si>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</si>
  <si>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</si>
  <si>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</si>
  <si>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</si>
  <si>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</si>
  <si>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</si>
  <si>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</si>
  <si>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</si>
  <si>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</si>
  <si>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</si>
  <si>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</si>
  <si>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</si>
  <si>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</si>
  <si>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</si>
  <si>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</si>
  <si>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</si>
  <si>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</si>
  <si>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</si>
  <si>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</si>
  <si>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</si>
  <si>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</si>
  <si>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</si>
  <si>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</si>
  <si>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</si>
  <si>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</si>
  <si>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</si>
  <si>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</si>
  <si>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</si>
  <si>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</si>
  <si>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</si>
  <si>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</si>
  <si>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</si>
  <si>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</si>
  <si>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</si>
  <si>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</si>
  <si>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</si>
  <si>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</si>
  <si>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</si>
  <si>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</si>
  <si>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</si>
  <si>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</si>
  <si>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</si>
  <si>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</si>
  <si>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</si>
  <si>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</si>
  <si>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</si>
  <si>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</si>
  <si>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</si>
  <si>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</si>
  <si>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</si>
  <si>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</si>
  <si>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</si>
  <si>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</si>
  <si>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</si>
  <si>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</si>
  <si>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</si>
  <si>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</si>
  <si>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</si>
  <si>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</si>
  <si>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</si>
  <si>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</si>
  <si>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</si>
  <si>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</si>
  <si>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</si>
  <si>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</si>
  <si>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</si>
  <si>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</si>
  <si>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</si>
  <si>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</si>
  <si>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</si>
  <si>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</si>
  <si>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</si>
  <si>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</si>
  <si>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</si>
  <si>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</si>
  <si>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</si>
  <si>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</si>
  <si>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</si>
  <si>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</si>
  <si>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</si>
  <si>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</si>
  <si>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</si>
  <si>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</si>
  <si>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</si>
  <si>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</si>
  <si>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</si>
  <si>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</si>
  <si>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</si>
  <si>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</si>
  <si>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</si>
  <si>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</si>
  <si>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</si>
  <si>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</si>
  <si>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</si>
  <si>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</si>
  <si>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</si>
  <si>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</si>
  <si>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</si>
  <si>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</si>
  <si>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</si>
  <si>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</si>
  <si>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</si>
  <si>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</si>
  <si>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</si>
  <si>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</si>
  <si>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</si>
  <si>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</si>
  <si>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</si>
  <si>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</si>
  <si>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</si>
  <si>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</si>
  <si>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</si>
  <si>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</si>
  <si>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</si>
  <si>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</si>
  <si>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</si>
  <si>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</si>
  <si>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</si>
  <si>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</si>
  <si>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</si>
  <si>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</si>
  <si>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</si>
  <si>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</si>
  <si>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</si>
  <si>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</si>
  <si>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</si>
  <si>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</si>
  <si>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</si>
  <si>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</si>
  <si>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</si>
  <si>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</si>
  <si>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</si>
  <si>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</si>
  <si>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</si>
  <si>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</si>
  <si>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</si>
  <si>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</si>
  <si>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</si>
  <si>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</si>
  <si>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</si>
  <si>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</si>
  <si>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</si>
  <si>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</si>
  <si>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</si>
  <si>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</si>
  <si>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</si>
  <si>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</si>
  <si>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</si>
  <si>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</si>
  <si>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</si>
  <si>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</si>
  <si>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</si>
  <si>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</si>
  <si>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</si>
  <si>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</si>
  <si>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</si>
  <si>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</si>
  <si>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</si>
  <si>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</si>
  <si>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</si>
  <si>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</si>
  <si>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</si>
  <si>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</si>
  <si>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</si>
  <si>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</si>
  <si>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</si>
  <si>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</si>
  <si>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</si>
  <si>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</si>
  <si>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</si>
  <si>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</si>
  <si>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</si>
  <si>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</si>
  <si>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</si>
  <si>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</si>
  <si>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</si>
  <si>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</si>
  <si>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</si>
  <si>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</si>
  <si>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</si>
  <si>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</si>
  <si>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</si>
  <si>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</si>
  <si>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</si>
  <si>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</si>
  <si>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</si>
  <si>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</si>
  <si>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</si>
  <si>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</si>
  <si>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</si>
  <si>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</si>
  <si>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</si>
  <si>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</si>
  <si>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</si>
  <si>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</si>
  <si>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</si>
  <si>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</si>
  <si>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</si>
  <si>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</si>
  <si>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</si>
  <si>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</si>
  <si>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</si>
  <si>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</si>
  <si>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</si>
  <si>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</si>
  <si>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</si>
  <si>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</si>
  <si>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</si>
  <si>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</si>
  <si>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</si>
  <si>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</si>
  <si>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</si>
  <si>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</si>
  <si>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</si>
  <si>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</si>
  <si>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</si>
  <si>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</si>
  <si>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</si>
  <si>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</si>
  <si>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</si>
  <si>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</si>
  <si>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</si>
  <si>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</si>
  <si>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</si>
  <si>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</si>
  <si>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</si>
  <si>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</si>
  <si>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</si>
  <si>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</si>
  <si>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</si>
  <si>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</si>
  <si>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</si>
  <si>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</si>
  <si>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</si>
  <si>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</si>
  <si>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</si>
  <si>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</si>
  <si>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</si>
  <si>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</si>
  <si>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</si>
  <si>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</si>
  <si>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</si>
  <si>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</si>
  <si>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</si>
  <si>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</si>
  <si>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</si>
  <si>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</si>
  <si>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</si>
  <si>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</si>
  <si>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</si>
  <si>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</si>
  <si>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</si>
  <si>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</si>
  <si>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</si>
  <si>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</si>
  <si>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</si>
  <si>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</si>
  <si>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</si>
  <si>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</si>
  <si>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</si>
  <si>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</si>
  <si>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</si>
  <si>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</si>
  <si>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</si>
  <si>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</si>
  <si>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</si>
  <si>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</si>
  <si>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</si>
  <si>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</si>
  <si>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</si>
  <si>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</si>
  <si>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</si>
  <si>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</si>
  <si>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</si>
  <si>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</si>
  <si>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</si>
  <si>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</si>
  <si>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</si>
  <si>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</si>
  <si>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</si>
  <si>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</si>
  <si>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</si>
  <si>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</si>
  <si>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</si>
  <si>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</si>
  <si>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</si>
  <si>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</si>
  <si>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</si>
  <si>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</si>
  <si>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</si>
  <si>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</si>
  <si>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</si>
  <si>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</si>
  <si>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</si>
  <si>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</si>
  <si>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</si>
  <si>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</si>
  <si>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</si>
  <si>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</si>
  <si>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</si>
  <si>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</si>
  <si>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</si>
  <si>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</si>
  <si>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</si>
  <si>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</si>
  <si>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</si>
  <si>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</si>
  <si>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</si>
  <si>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</si>
  <si>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</si>
  <si>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</si>
  <si>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</si>
  <si>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</si>
  <si>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</si>
  <si>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</si>
  <si>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</si>
  <si>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</si>
  <si>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</si>
  <si>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</si>
  <si>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</si>
  <si>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</si>
  <si>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</si>
  <si>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</si>
  <si>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</si>
  <si>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</si>
  <si>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</si>
  <si>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</si>
  <si>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</si>
  <si>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</si>
  <si>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</si>
  <si>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</si>
  <si>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</si>
  <si>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</si>
  <si>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</si>
  <si>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</si>
  <si>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</si>
  <si>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</si>
  <si>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</si>
  <si>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</si>
  <si>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</si>
  <si>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</si>
  <si>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</si>
  <si>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</si>
  <si>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</si>
  <si>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</si>
  <si>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</si>
  <si>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</si>
  <si>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</si>
  <si>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</si>
  <si>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</si>
  <si>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</si>
  <si>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</si>
  <si>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</si>
  <si>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</si>
  <si>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</si>
  <si>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</si>
  <si>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</si>
  <si>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</si>
  <si>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</si>
  <si>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</si>
  <si>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</si>
  <si>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</si>
  <si>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</si>
  <si>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</si>
  <si>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</si>
  <si>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</si>
  <si>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</si>
  <si>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</si>
  <si>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</si>
  <si>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</si>
  <si>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</si>
  <si>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</si>
  <si>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</si>
  <si>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</si>
  <si>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</si>
  <si>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</si>
  <si>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</si>
  <si>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</si>
  <si>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</si>
  <si>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</si>
  <si>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</si>
  <si>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</si>
  <si>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</si>
  <si>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</si>
  <si>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</si>
  <si>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</si>
  <si>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</si>
  <si>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</si>
  <si>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</si>
  <si>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</si>
  <si>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</si>
  <si>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</si>
  <si>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</si>
  <si>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</si>
  <si>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</si>
  <si>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</si>
  <si>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</si>
  <si>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</si>
  <si>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</si>
  <si>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</si>
  <si>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</si>
  <si>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</si>
  <si>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</si>
  <si>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</si>
  <si>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</si>
  <si>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</si>
  <si>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</si>
  <si>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</si>
  <si>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</si>
  <si>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</si>
  <si>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</si>
  <si>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</si>
  <si>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</si>
  <si>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</si>
  <si>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</si>
  <si>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</si>
  <si>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</si>
  <si>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</si>
  <si>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</si>
  <si>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</si>
  <si>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</si>
  <si>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</si>
  <si>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</si>
  <si>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</si>
  <si>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</si>
  <si>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</si>
  <si>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</si>
  <si>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</si>
  <si>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</si>
  <si>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</si>
  <si>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</si>
  <si>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</si>
  <si>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</si>
  <si>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</si>
  <si>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</si>
  <si>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</si>
  <si>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</si>
  <si>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</si>
  <si>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</si>
  <si>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</si>
  <si>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</si>
  <si>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</si>
  <si>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</si>
  <si>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</si>
  <si>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</si>
  <si>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</si>
  <si>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</si>
  <si>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</si>
  <si>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</si>
  <si>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</si>
  <si>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</si>
  <si>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</si>
  <si>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</si>
  <si>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</si>
  <si>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</si>
  <si>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</si>
  <si>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</si>
  <si>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</si>
  <si>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</si>
  <si>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</si>
  <si>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</si>
  <si>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</si>
  <si>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</si>
  <si>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</si>
  <si>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</si>
  <si>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</si>
  <si>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</si>
  <si>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</si>
  <si>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</si>
  <si>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</si>
  <si>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</si>
  <si>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</si>
  <si>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</si>
  <si>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</si>
  <si>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</si>
  <si>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</si>
  <si>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</si>
  <si>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</si>
  <si>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</si>
  <si>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</si>
  <si>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</si>
  <si>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</si>
  <si>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</si>
  <si>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</si>
  <si>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</si>
  <si>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</si>
  <si>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</si>
  <si>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</si>
  <si>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</si>
  <si>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</si>
  <si>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</si>
  <si>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</si>
  <si>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</si>
  <si>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</si>
  <si>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</si>
  <si>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</si>
  <si>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</si>
  <si>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</si>
  <si>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</si>
  <si>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</si>
  <si>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</si>
  <si>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</si>
  <si>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</si>
  <si>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</si>
  <si>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</si>
  <si>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</si>
  <si>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</si>
  <si>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</si>
  <si>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</si>
  <si>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</si>
  <si>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</si>
  <si>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</si>
  <si>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</si>
  <si>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</si>
  <si>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</si>
  <si>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</si>
  <si>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</si>
  <si>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</si>
  <si>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</si>
  <si>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</si>
  <si>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</si>
  <si>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</si>
  <si>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</si>
  <si>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</si>
  <si>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</si>
  <si>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</si>
  <si>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</si>
  <si>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</si>
  <si>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</si>
  <si>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</si>
  <si>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</si>
  <si>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</si>
  <si>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</si>
  <si>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</si>
  <si>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</si>
  <si>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</si>
  <si>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</si>
  <si>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</si>
  <si>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</si>
  <si>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</si>
  <si>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</si>
  <si>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</si>
  <si>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</si>
  <si>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</si>
  <si>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</si>
  <si>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</si>
  <si>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</si>
  <si>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</si>
  <si>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</si>
  <si>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</si>
  <si>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</si>
  <si>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</si>
  <si>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</si>
  <si>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</si>
  <si>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</si>
  <si>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</si>
  <si>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</si>
  <si>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</si>
  <si>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</si>
  <si>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</si>
  <si>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</si>
  <si>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</si>
  <si>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</si>
  <si>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</si>
  <si>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</si>
  <si>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</si>
  <si>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</si>
  <si>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</si>
  <si>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</si>
  <si>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</si>
  <si>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</si>
  <si>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</si>
  <si>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</si>
  <si>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</si>
  <si>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</si>
  <si>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</si>
  <si>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</si>
  <si>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</si>
  <si>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</si>
  <si>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</si>
  <si>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</si>
  <si>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</si>
  <si>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</si>
  <si>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</si>
  <si>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</si>
  <si>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</si>
  <si>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</si>
  <si>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</si>
  <si>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</si>
  <si>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</si>
  <si>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</si>
  <si>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</si>
  <si>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</si>
  <si>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</si>
  <si>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</si>
  <si>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</si>
  <si>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</si>
  <si>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</si>
  <si>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</si>
  <si>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</si>
  <si>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</si>
  <si>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</si>
  <si>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</si>
  <si>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</si>
  <si>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</si>
  <si>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</si>
  <si>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</si>
  <si>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</si>
  <si>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</si>
  <si>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</si>
  <si>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</si>
  <si>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</si>
  <si>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</si>
  <si>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</si>
  <si>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</si>
  <si>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</si>
  <si>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</si>
  <si>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</si>
  <si>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</si>
  <si>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</si>
  <si>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</si>
  <si>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</si>
  <si>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</si>
  <si>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</si>
  <si>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</si>
  <si>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</si>
  <si>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</si>
  <si>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</si>
  <si>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</si>
  <si>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</si>
  <si>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</si>
  <si>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</si>
  <si>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</si>
  <si>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</si>
  <si>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</si>
  <si>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</si>
  <si>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</si>
  <si>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</si>
  <si>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</si>
  <si>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</si>
  <si>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</si>
  <si>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</si>
  <si>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</si>
  <si>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</si>
  <si>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</si>
  <si>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</si>
  <si>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</si>
  <si>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</si>
  <si>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</si>
  <si>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</si>
  <si>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</si>
  <si>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</si>
  <si>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</si>
  <si>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</si>
  <si>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</si>
  <si>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</si>
  <si>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</si>
  <si>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</si>
  <si>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</si>
  <si>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</si>
  <si>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</si>
  <si>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</si>
  <si>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</si>
  <si>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</si>
  <si>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</si>
  <si>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</si>
  <si>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</si>
  <si>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</si>
  <si>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</si>
  <si>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</si>
  <si>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</si>
  <si>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</si>
  <si>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</si>
  <si>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</si>
  <si>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</si>
  <si>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</si>
  <si>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</si>
  <si>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</si>
  <si>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</si>
  <si>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</si>
  <si>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</si>
  <si>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</si>
  <si>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</si>
  <si>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</si>
  <si>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</si>
  <si>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</si>
  <si>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</si>
  <si>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</si>
  <si>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</si>
  <si>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</si>
  <si>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</si>
  <si>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</si>
  <si>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</si>
  <si>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</si>
  <si>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</si>
  <si>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</si>
  <si>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</si>
  <si>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</si>
  <si>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</si>
  <si>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</si>
  <si>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</si>
  <si>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</si>
  <si>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</si>
  <si>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</si>
  <si>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</si>
  <si>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</si>
  <si>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</si>
  <si>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</si>
  <si>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</si>
  <si>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</si>
  <si>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</si>
  <si>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</si>
  <si>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</si>
  <si>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</si>
  <si>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</si>
  <si>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</si>
  <si>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</si>
  <si>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</si>
  <si>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</si>
  <si>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</si>
  <si>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</si>
  <si>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</si>
  <si>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</si>
  <si>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</si>
  <si>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</si>
  <si>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</si>
  <si>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</si>
  <si>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</si>
  <si>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</si>
  <si>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</si>
  <si>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</si>
  <si>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</si>
  <si>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</si>
  <si>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</si>
  <si>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</si>
  <si>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</si>
  <si>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</si>
  <si>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</si>
  <si>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</si>
  <si>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</si>
  <si>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</si>
  <si>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</si>
  <si>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</si>
  <si>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</si>
  <si>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</si>
  <si>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</si>
  <si>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</si>
  <si>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</si>
  <si>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</si>
  <si>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</si>
  <si>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</si>
  <si>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</si>
  <si>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</si>
  <si>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</si>
  <si>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</si>
  <si>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</si>
  <si>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</si>
  <si>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</si>
  <si>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</si>
  <si>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</si>
  <si>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</si>
  <si>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</si>
  <si>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</si>
  <si>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</si>
  <si>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</si>
  <si>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</si>
  <si>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</si>
  <si>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</si>
  <si>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</si>
  <si>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</si>
  <si>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</si>
  <si>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</si>
  <si>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</si>
  <si>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</si>
  <si>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</si>
  <si>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</si>
  <si>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</si>
  <si>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</si>
  <si>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</si>
  <si>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</si>
  <si>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</si>
  <si>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</si>
  <si>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</si>
  <si>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</si>
  <si>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</si>
  <si>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</si>
  <si>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</si>
  <si>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</si>
  <si>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</si>
  <si>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</si>
  <si>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</si>
  <si>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</si>
  <si>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</si>
  <si>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</si>
  <si>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</si>
  <si>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</si>
  <si>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</si>
  <si>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</si>
  <si>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</si>
  <si>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</si>
  <si>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</si>
  <si>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</si>
  <si>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</si>
  <si>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</si>
  <si>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</si>
  <si>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</si>
  <si>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</si>
  <si>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</si>
  <si>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</si>
  <si>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</si>
  <si>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</si>
  <si>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</si>
  <si>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</si>
  <si>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</si>
  <si>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</si>
  <si>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</si>
  <si>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</si>
  <si>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</si>
  <si>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</si>
  <si>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</si>
  <si>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</si>
  <si>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</si>
  <si>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</si>
  <si>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</si>
  <si>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</si>
  <si>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</si>
  <si>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</si>
  <si>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</si>
  <si>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</si>
  <si>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</si>
  <si>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</si>
  <si>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</si>
  <si>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</si>
  <si>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</si>
  <si>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</si>
  <si>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</si>
  <si>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</si>
  <si>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</si>
  <si>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</si>
  <si>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</si>
  <si>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</si>
  <si>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</si>
  <si>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</si>
  <si>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</si>
  <si>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</si>
  <si>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</si>
  <si>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</si>
  <si>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</si>
  <si>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</si>
  <si>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</si>
  <si>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</si>
  <si>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</si>
  <si>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</si>
  <si>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</si>
  <si>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</si>
  <si>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</si>
  <si>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</si>
  <si>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</si>
  <si>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</si>
  <si>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</si>
  <si>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</si>
  <si>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</si>
  <si>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</si>
  <si>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</si>
  <si>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</si>
  <si>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</si>
  <si>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</si>
  <si>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</si>
  <si>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</si>
  <si>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</si>
  <si>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</si>
  <si>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</si>
  <si>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</si>
  <si>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</si>
  <si>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</si>
  <si>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</si>
  <si>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</si>
  <si>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</si>
  <si>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</si>
  <si>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</si>
  <si>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</si>
  <si>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</si>
  <si>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</si>
  <si>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</si>
  <si>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</si>
  <si>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</si>
  <si>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</si>
  <si>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</si>
  <si>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</si>
  <si>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</si>
  <si>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</si>
  <si>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</si>
  <si>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</si>
  <si>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</si>
  <si>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</si>
  <si>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</si>
  <si>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</si>
  <si>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</si>
  <si>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</si>
  <si>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</si>
  <si>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</si>
  <si>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</si>
  <si>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</si>
  <si>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</si>
  <si>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</si>
  <si>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</si>
  <si>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</si>
  <si>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</si>
  <si>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</si>
  <si>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</si>
  <si>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</si>
  <si>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</si>
  <si>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</si>
  <si>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</si>
  <si>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</si>
  <si>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</si>
  <si>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</si>
  <si>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</si>
  <si>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</si>
  <si>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</si>
  <si>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</si>
  <si>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</si>
  <si>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</si>
  <si>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</si>
  <si>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</si>
  <si>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</si>
  <si>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</si>
  <si>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</si>
  <si>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</si>
  <si>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</si>
  <si>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</si>
  <si>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</si>
  <si>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</si>
  <si>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</si>
  <si>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</si>
  <si>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</si>
  <si>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</si>
  <si>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</si>
  <si>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</si>
  <si>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</si>
  <si>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</si>
  <si>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</si>
  <si>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</si>
  <si>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</si>
  <si>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</si>
  <si>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</si>
  <si>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</si>
  <si>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</si>
  <si>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</si>
  <si>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</si>
  <si>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</si>
  <si>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</si>
  <si>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</si>
  <si>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</si>
  <si>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</si>
  <si>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</si>
  <si>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</si>
  <si>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</si>
  <si>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</si>
  <si>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</si>
  <si>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</si>
  <si>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</si>
  <si>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</si>
  <si>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</si>
  <si>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</si>
  <si>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</si>
  <si>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</si>
  <si>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</si>
  <si>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</si>
  <si>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</si>
  <si>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</si>
  <si>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</si>
  <si>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</si>
  <si>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</si>
  <si>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</si>
  <si>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</si>
  <si>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</si>
  <si>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</si>
  <si>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</si>
  <si>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</si>
  <si>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</si>
  <si>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</si>
  <si>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</si>
  <si>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</si>
  <si>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</si>
  <si>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</si>
  <si>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</si>
  <si>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</si>
  <si>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</si>
  <si>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</si>
  <si>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</si>
  <si>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</si>
  <si>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</si>
  <si>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</si>
  <si>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</si>
  <si>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</si>
  <si>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</si>
  <si>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</si>
  <si>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</si>
  <si>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</si>
  <si>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</si>
  <si>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</si>
  <si>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</si>
  <si>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</si>
  <si>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</si>
  <si>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</si>
  <si>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</si>
  <si>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</si>
  <si>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</si>
  <si>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</si>
  <si>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</si>
  <si>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</si>
  <si>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</si>
  <si>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</si>
  <si>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</si>
  <si>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</si>
  <si>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</si>
  <si>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</si>
  <si>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</si>
  <si>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</si>
  <si>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</si>
  <si>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</si>
  <si>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</si>
  <si>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</si>
  <si>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</si>
  <si>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</si>
  <si>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</si>
  <si>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</si>
  <si>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</si>
  <si>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</si>
  <si>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</si>
  <si>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</si>
  <si>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</si>
  <si>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</si>
  <si>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</si>
  <si>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</si>
  <si>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</si>
  <si>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</si>
  <si>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</si>
  <si>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</si>
  <si>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</si>
  <si>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</si>
  <si>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</si>
  <si>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</si>
  <si>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</si>
  <si>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</si>
  <si>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</si>
  <si>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</si>
  <si>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</si>
  <si>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</si>
  <si>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</si>
  <si>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</si>
  <si>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</si>
  <si>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</si>
  <si>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</si>
  <si>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</si>
  <si>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</si>
  <si>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</si>
  <si>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</si>
  <si>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</si>
  <si>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</si>
  <si>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</si>
  <si>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</si>
  <si>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</si>
  <si>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</si>
  <si>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</si>
  <si>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</si>
  <si>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</si>
  <si>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</si>
  <si>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</si>
  <si>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</si>
  <si>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</si>
  <si>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</si>
  <si>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</si>
  <si>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</si>
  <si>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</si>
  <si>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</si>
  <si>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</si>
  <si>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</si>
  <si>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</si>
  <si>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</si>
  <si>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</si>
  <si>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</si>
  <si>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</si>
  <si>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</si>
  <si>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</si>
  <si>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</si>
  <si>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</si>
  <si>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</si>
  <si>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</si>
  <si>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</si>
  <si>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</si>
  <si>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</si>
  <si>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</si>
  <si>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</si>
  <si>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</si>
  <si>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</si>
  <si>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</si>
  <si>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</si>
  <si>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</si>
  <si>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</si>
  <si>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</si>
  <si>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</si>
  <si>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</si>
  <si>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</si>
  <si>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</si>
  <si>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</si>
  <si>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</si>
  <si>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</si>
  <si>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</si>
  <si>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</si>
  <si>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</si>
  <si>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</si>
  <si>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</si>
  <si>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</si>
  <si>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</si>
  <si>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</si>
  <si>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</si>
  <si>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</si>
  <si>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</si>
  <si>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</si>
  <si>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</si>
  <si>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</si>
  <si>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</si>
  <si>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</si>
  <si>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</si>
  <si>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</si>
  <si>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</si>
  <si>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</si>
  <si>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</si>
  <si>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</si>
  <si>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</si>
  <si>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</si>
  <si>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</si>
  <si>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</si>
  <si>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</si>
  <si>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</si>
  <si>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</si>
  <si>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</si>
  <si>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</si>
  <si>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</si>
  <si>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</si>
  <si>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</si>
  <si>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</si>
  <si>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</si>
  <si>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</si>
  <si>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</si>
  <si>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</si>
  <si>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</si>
  <si>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</si>
  <si>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</si>
  <si>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</si>
  <si>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</si>
  <si>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</si>
  <si>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</si>
  <si>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</si>
  <si>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</si>
  <si>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</si>
  <si>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</si>
  <si>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</si>
  <si>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</si>
  <si>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</si>
  <si>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</si>
  <si>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</si>
  <si>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</si>
  <si>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</si>
  <si>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</si>
  <si>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</si>
  <si>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</si>
  <si>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</si>
  <si>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</si>
  <si>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</si>
  <si>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</si>
  <si>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</si>
  <si>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</si>
  <si>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</si>
  <si>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</si>
  <si>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</si>
  <si>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</si>
  <si>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</si>
  <si>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</si>
  <si>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</si>
  <si>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</si>
  <si>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</si>
  <si>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</si>
  <si>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</si>
  <si>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</si>
  <si>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</si>
  <si>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</si>
  <si>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</si>
  <si>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</si>
  <si>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</si>
  <si>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</si>
  <si>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</si>
  <si>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</si>
  <si>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</si>
  <si>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</si>
  <si>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</si>
  <si>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</si>
  <si>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</si>
  <si>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</si>
  <si>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</si>
  <si>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</si>
  <si>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</si>
  <si>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</si>
  <si>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</si>
  <si>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</si>
  <si>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</si>
  <si>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</si>
  <si>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</si>
  <si>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</si>
  <si>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</si>
  <si>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</si>
  <si>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</si>
  <si>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</si>
  <si>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</si>
  <si>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</si>
  <si>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</si>
  <si>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</si>
  <si>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</si>
  <si>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</si>
  <si>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</si>
  <si>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</si>
  <si>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</si>
  <si>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</si>
  <si>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</si>
  <si>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</si>
  <si>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</si>
  <si>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</si>
  <si>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</si>
  <si>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</si>
  <si>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</si>
  <si>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</si>
  <si>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</si>
  <si>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</si>
  <si>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</si>
  <si>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</si>
  <si>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</si>
  <si>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</si>
  <si>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</si>
  <si>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</si>
  <si>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</si>
  <si>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</si>
  <si>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</si>
  <si>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</si>
  <si>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</si>
  <si>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</si>
  <si>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</si>
  <si>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</si>
  <si>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</si>
  <si>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</si>
  <si>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</si>
  <si>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</si>
  <si>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</si>
  <si>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</si>
  <si>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</si>
  <si>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</si>
  <si>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</si>
  <si>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</si>
  <si>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</si>
  <si>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</si>
  <si>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</si>
  <si>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</si>
  <si>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</si>
  <si>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</si>
  <si>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</si>
  <si>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</si>
  <si>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</si>
  <si>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</si>
  <si>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</si>
  <si>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</si>
  <si>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</si>
  <si>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</si>
  <si>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</si>
  <si>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</si>
  <si>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</si>
  <si>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</si>
  <si>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</si>
  <si>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</si>
  <si>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</si>
  <si>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</si>
  <si>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</si>
  <si>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</si>
  <si>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</si>
  <si>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</si>
  <si>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</si>
  <si>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</si>
  <si>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</si>
  <si>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</si>
  <si>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</si>
  <si>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</si>
  <si>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</si>
  <si>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</si>
  <si>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</si>
  <si>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</si>
  <si>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</si>
  <si>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</si>
  <si>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</si>
  <si>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</si>
  <si>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</si>
  <si>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</si>
  <si>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</si>
  <si>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</si>
  <si>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</si>
  <si>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</si>
  <si>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</si>
  <si>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</si>
  <si>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</si>
  <si>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</si>
  <si>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</si>
  <si>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</si>
  <si>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</si>
  <si>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</si>
  <si>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</si>
  <si>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</si>
  <si>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</si>
  <si>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</si>
  <si>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</si>
  <si>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</si>
  <si>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</si>
  <si>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</si>
  <si>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</si>
  <si>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</si>
  <si>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</si>
  <si>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</si>
  <si>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</si>
  <si>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</si>
  <si>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</si>
  <si>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</si>
  <si>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</si>
  <si>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</si>
  <si>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</si>
  <si>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</si>
  <si>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</si>
  <si>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</si>
  <si>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</si>
  <si>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</si>
  <si>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</si>
  <si>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</si>
  <si>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</si>
  <si>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</si>
  <si>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</si>
  <si>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</si>
  <si>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</si>
  <si>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</si>
  <si>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</si>
  <si>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</si>
  <si>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</si>
  <si>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</si>
  <si>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</si>
  <si>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</si>
  <si>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</si>
  <si>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</si>
  <si>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</si>
  <si>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</si>
  <si>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</si>
  <si>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</si>
  <si>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</si>
  <si>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</si>
  <si>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</si>
  <si>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</si>
  <si>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</si>
  <si>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</si>
  <si>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</si>
  <si>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</si>
  <si>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</si>
  <si>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</si>
  <si>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</si>
  <si>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</si>
  <si>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</si>
  <si>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</si>
  <si>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</si>
  <si>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</si>
  <si>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</si>
  <si>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</si>
  <si>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</si>
  <si>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</si>
  <si>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</si>
  <si>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</si>
  <si>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</si>
  <si>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</si>
  <si>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</si>
  <si>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</si>
  <si>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</si>
  <si>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</si>
  <si>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</si>
  <si>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</si>
  <si>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</si>
  <si>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</si>
  <si>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</si>
  <si>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</si>
  <si>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</si>
  <si>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</si>
  <si>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</si>
  <si>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</si>
  <si>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</si>
  <si>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</si>
  <si>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</si>
  <si>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</si>
  <si>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</si>
  <si>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</si>
  <si>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</si>
  <si>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</si>
  <si>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</si>
  <si>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</si>
  <si>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</si>
  <si>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</si>
  <si>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</si>
  <si>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</si>
  <si>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</si>
  <si>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</si>
  <si>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</si>
  <si>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</si>
  <si>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</si>
  <si>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</si>
  <si>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</si>
  <si>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</si>
  <si>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</si>
  <si>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</si>
  <si>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</si>
  <si>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</si>
  <si>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</si>
  <si>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</si>
  <si>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</si>
  <si>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</si>
  <si>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</si>
  <si>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</si>
  <si>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</si>
  <si>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</si>
  <si>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</si>
  <si>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</si>
  <si>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</si>
  <si>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</si>
  <si>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</si>
  <si>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</si>
  <si>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</si>
  <si>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</si>
  <si>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</si>
  <si>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</si>
  <si>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</si>
  <si>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</si>
  <si>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</si>
  <si>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</si>
  <si>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</si>
  <si>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</si>
  <si>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</si>
  <si>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</si>
  <si>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</si>
  <si>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</si>
  <si>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</si>
  <si>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</si>
  <si>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</si>
  <si>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</si>
  <si>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</si>
  <si>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</si>
  <si>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</si>
  <si>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</si>
  <si>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</si>
  <si>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</si>
  <si>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</si>
  <si>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</si>
  <si>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</si>
  <si>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</si>
  <si>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</si>
  <si>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</si>
  <si>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</si>
  <si>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</si>
  <si>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</si>
  <si>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</si>
  <si>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</si>
  <si>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</si>
  <si>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</si>
  <si>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</si>
  <si>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</si>
  <si>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</si>
  <si>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</si>
  <si>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</si>
  <si>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</si>
  <si>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</si>
  <si>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</si>
  <si>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</si>
  <si>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</si>
  <si>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</si>
  <si>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</si>
  <si>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</si>
  <si>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</si>
  <si>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</si>
  <si>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</si>
  <si>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</si>
  <si>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</si>
  <si>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</si>
  <si>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</si>
  <si>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</si>
  <si>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</si>
  <si>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</si>
  <si>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</si>
  <si>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</si>
  <si>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</si>
  <si>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</si>
  <si>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</si>
  <si>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</si>
  <si>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</si>
  <si>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</si>
  <si>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</si>
  <si>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</si>
  <si>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</si>
  <si>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</si>
  <si>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</si>
  <si>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</si>
  <si>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</si>
  <si>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</si>
  <si>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</si>
  <si>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</si>
  <si>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</si>
  <si>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</si>
  <si>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</si>
  <si>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</si>
  <si>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</si>
  <si>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</si>
  <si>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</si>
  <si>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</si>
  <si>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</si>
  <si>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</si>
  <si>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</si>
  <si>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</si>
  <si>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</si>
  <si>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</si>
  <si>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</si>
  <si>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</si>
  <si>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</si>
  <si>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</si>
  <si>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</si>
  <si>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</si>
  <si>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</si>
  <si>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</si>
  <si>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</si>
  <si>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</si>
  <si>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</si>
  <si>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</si>
  <si>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</si>
  <si>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</si>
  <si>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</si>
  <si>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</si>
  <si>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</si>
  <si>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</si>
  <si>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</si>
  <si>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</si>
  <si>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</si>
  <si>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</si>
  <si>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</si>
  <si>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</si>
  <si>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</si>
  <si>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</si>
  <si>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</si>
  <si>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</si>
  <si>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</si>
  <si>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</si>
  <si>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</si>
  <si>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</si>
  <si>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</si>
  <si>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</si>
  <si>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</si>
  <si>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</si>
  <si>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</si>
  <si>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</si>
  <si>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</si>
  <si>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</si>
  <si>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</si>
  <si>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</si>
  <si>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</si>
  <si>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</si>
  <si>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</si>
  <si>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</si>
  <si>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</si>
  <si>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</si>
  <si>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</si>
  <si>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</si>
  <si>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</si>
  <si>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</si>
  <si>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</si>
  <si>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</si>
  <si>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</si>
  <si>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</si>
  <si>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</si>
  <si>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</si>
  <si>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</si>
  <si>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</si>
  <si>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</si>
  <si>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</si>
  <si>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</si>
  <si>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</si>
  <si>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</si>
  <si>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</si>
  <si>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</si>
  <si>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</si>
  <si>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</si>
  <si>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</si>
  <si>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</si>
  <si>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</si>
  <si>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</si>
  <si>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</si>
  <si>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</si>
  <si>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</si>
  <si>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</si>
  <si>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</si>
  <si>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</si>
  <si>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</si>
  <si>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</si>
  <si>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</si>
  <si>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</si>
  <si>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</si>
  <si>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</si>
  <si>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</si>
  <si>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</si>
  <si>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</si>
  <si>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</si>
  <si>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</si>
  <si>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</si>
  <si>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</si>
  <si>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</si>
  <si>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</si>
  <si>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</si>
  <si>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</si>
  <si>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</si>
  <si>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</si>
  <si>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</si>
  <si>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</si>
  <si>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</si>
  <si>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</si>
  <si>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</si>
  <si>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</si>
  <si>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</si>
  <si>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</si>
  <si>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</si>
  <si>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</si>
  <si>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</si>
  <si>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</si>
  <si>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</si>
  <si>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</si>
  <si>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</si>
  <si>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</si>
  <si>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</si>
  <si>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</si>
  <si>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</si>
  <si>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</si>
  <si>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</si>
  <si>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</si>
  <si>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</si>
  <si>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</si>
  <si>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</si>
  <si>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</si>
  <si>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</si>
  <si>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</si>
  <si>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</si>
  <si>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</si>
  <si>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</si>
  <si>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</si>
  <si>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</si>
  <si>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</si>
  <si>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</si>
  <si>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</si>
  <si>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</si>
  <si>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</si>
  <si>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</si>
  <si>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</si>
  <si>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</si>
  <si>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</si>
  <si>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</si>
  <si>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</si>
  <si>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</si>
  <si>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</si>
  <si>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</si>
  <si>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</si>
  <si>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</si>
  <si>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</si>
  <si>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</si>
  <si>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</si>
  <si>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</si>
  <si>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</si>
  <si>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</si>
  <si>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</si>
  <si>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</si>
  <si>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</si>
  <si>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</si>
  <si>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</si>
  <si>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</si>
  <si>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</si>
  <si>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</si>
  <si>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</si>
  <si>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</si>
  <si>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</si>
  <si>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</si>
  <si>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</si>
  <si>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</si>
  <si>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</si>
  <si>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</si>
  <si>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</si>
  <si>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</si>
  <si>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</si>
  <si>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</si>
  <si>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</si>
  <si>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</si>
  <si>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</si>
  <si>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</si>
  <si>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</si>
  <si>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</si>
  <si>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</si>
  <si>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</si>
  <si>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</si>
  <si>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</si>
  <si>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</si>
  <si>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</si>
  <si>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</si>
  <si>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</si>
  <si>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</si>
  <si>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</si>
  <si>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</si>
  <si>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</si>
  <si>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</si>
  <si>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</si>
  <si>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</si>
  <si>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</si>
  <si>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</si>
  <si>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</si>
  <si>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</si>
  <si>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</si>
  <si>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</si>
  <si>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</si>
  <si>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</si>
  <si>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</si>
  <si>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</si>
  <si>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</si>
  <si>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</si>
  <si>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</si>
  <si>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</si>
  <si>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</si>
  <si>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</si>
  <si>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</si>
  <si>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</si>
  <si>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</si>
  <si>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</si>
  <si>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</si>
  <si>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</si>
  <si>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</si>
  <si>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</si>
  <si>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</si>
  <si>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</si>
  <si>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</si>
  <si>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</si>
  <si>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</si>
  <si>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</si>
  <si>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</si>
  <si>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</si>
  <si>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</si>
  <si>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</si>
  <si>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</si>
  <si>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</si>
  <si>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</si>
  <si>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</si>
  <si>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</si>
  <si>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</si>
  <si>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</si>
  <si>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</si>
  <si>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</si>
  <si>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</si>
  <si>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</si>
  <si>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</si>
  <si>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</si>
  <si>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</si>
  <si>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</si>
  <si>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</si>
  <si>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</si>
  <si>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</si>
  <si>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</si>
  <si>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</si>
  <si>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</si>
  <si>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</si>
  <si>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</si>
  <si>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</si>
  <si>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</si>
  <si>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</si>
  <si>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</si>
  <si>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</si>
  <si>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</si>
  <si>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</si>
  <si>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</si>
  <si>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</si>
  <si>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</si>
  <si>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</si>
  <si>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</si>
  <si>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</si>
  <si>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</si>
  <si>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</si>
  <si>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</si>
  <si>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</si>
  <si>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</si>
  <si>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</si>
  <si>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</si>
  <si>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</si>
  <si>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</si>
  <si>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</si>
  <si>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</si>
  <si>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</si>
  <si>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</si>
  <si>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</si>
  <si>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</si>
  <si>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</si>
  <si>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</si>
  <si>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</si>
  <si>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</si>
  <si>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</si>
  <si>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</si>
  <si>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</si>
  <si>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</si>
  <si>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</si>
  <si>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</si>
  <si>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</si>
  <si>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</si>
  <si>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</si>
  <si>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</si>
  <si>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</si>
  <si>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</si>
  <si>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</si>
  <si>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</si>
  <si>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</si>
  <si>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</si>
  <si>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</si>
  <si>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</si>
  <si>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</si>
  <si>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</si>
  <si>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</si>
  <si>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</si>
  <si>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</si>
  <si>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</si>
  <si>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</si>
  <si>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</si>
  <si>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</si>
  <si>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</si>
  <si>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</si>
  <si>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</si>
  <si>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</si>
  <si>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</si>
  <si>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</si>
  <si>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</si>
  <si>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</si>
  <si>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</si>
  <si>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</si>
  <si>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</si>
  <si>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</si>
  <si>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</si>
  <si>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</si>
  <si>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</si>
  <si>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</si>
  <si>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</si>
  <si>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</si>
  <si>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</si>
  <si>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</si>
  <si>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</si>
  <si>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</si>
  <si>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</si>
  <si>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</si>
  <si>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</si>
  <si>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</si>
  <si>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</si>
  <si>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</si>
  <si>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</si>
  <si>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</si>
  <si>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</si>
  <si>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</si>
  <si>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</si>
  <si>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</si>
  <si>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</si>
  <si>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</si>
  <si>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</si>
  <si>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</si>
  <si>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</si>
  <si>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</si>
  <si>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</si>
  <si>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</si>
  <si>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</si>
  <si>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</si>
  <si>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</si>
  <si>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</si>
  <si>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</si>
  <si>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</si>
  <si>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</si>
  <si>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</si>
  <si>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</si>
  <si>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</si>
  <si>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</si>
  <si>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</si>
  <si>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</si>
  <si>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</si>
  <si>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</si>
  <si>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</si>
  <si>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</si>
  <si>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</si>
  <si>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</si>
  <si>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</si>
  <si>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</si>
  <si>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</si>
  <si>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</si>
  <si>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</si>
  <si>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</si>
  <si>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</si>
  <si>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</si>
  <si>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</si>
  <si>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</si>
  <si>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</si>
  <si>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</si>
  <si>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</si>
  <si>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</si>
  <si>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</si>
  <si>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</si>
  <si>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</si>
  <si>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</si>
  <si>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</si>
  <si>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</si>
  <si>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</si>
  <si>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</si>
  <si>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</si>
  <si>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</si>
  <si>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</si>
  <si>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</si>
  <si>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</si>
  <si>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</si>
  <si>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</si>
  <si>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</si>
  <si>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</si>
  <si>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</si>
  <si>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</si>
  <si>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</si>
  <si>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</si>
  <si>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</si>
  <si>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</si>
  <si>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</si>
  <si>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</si>
  <si>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</si>
  <si>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</si>
  <si>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</si>
  <si>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</si>
  <si>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</si>
  <si>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</si>
  <si>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</si>
  <si>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</si>
  <si>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</si>
  <si>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</si>
  <si>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</si>
  <si>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</si>
  <si>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</si>
  <si>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</si>
  <si>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</si>
  <si>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</si>
  <si>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</si>
  <si>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</si>
  <si>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</si>
  <si>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</si>
  <si>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</si>
  <si>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</si>
  <si>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</si>
  <si>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</si>
  <si>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</si>
  <si>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</si>
  <si>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</si>
  <si>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</si>
  <si>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</si>
  <si>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</si>
  <si>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</si>
  <si>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</si>
  <si>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</si>
  <si>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</si>
  <si>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</si>
  <si>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</si>
  <si>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</si>
  <si>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</si>
  <si>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</si>
  <si>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</si>
  <si>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</si>
  <si>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</si>
  <si>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</si>
  <si>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</si>
  <si>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</si>
  <si>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</si>
  <si>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</si>
  <si>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</si>
  <si>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</si>
  <si>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</si>
  <si>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</si>
  <si>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</si>
  <si>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</si>
  <si>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</si>
  <si>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</si>
  <si>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</si>
  <si>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</si>
  <si>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</si>
  <si>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</si>
  <si>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</si>
  <si>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</si>
  <si>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</si>
  <si>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</si>
  <si>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</si>
  <si>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</si>
  <si>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</si>
  <si>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</si>
  <si>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</si>
  <si>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</si>
  <si>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</si>
  <si>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</si>
  <si>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</si>
  <si>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</si>
  <si>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</si>
  <si>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</si>
  <si>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</si>
  <si>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</si>
  <si>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</si>
  <si>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</si>
  <si>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</si>
  <si>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</si>
  <si>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</si>
  <si>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</si>
  <si>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</si>
  <si>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</si>
  <si>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</si>
  <si>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</si>
  <si>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</si>
  <si>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</si>
  <si>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</si>
  <si>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</si>
  <si>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</si>
  <si>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</si>
  <si>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</si>
  <si>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</si>
  <si>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</si>
  <si>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</si>
  <si>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</si>
  <si>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</si>
  <si>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</si>
  <si>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</si>
  <si>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</si>
  <si>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</si>
  <si>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</si>
  <si>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</si>
  <si>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</si>
  <si>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</si>
  <si>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</si>
  <si>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</si>
  <si>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</si>
  <si>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</si>
  <si>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</si>
  <si>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</si>
  <si>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</si>
  <si>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</si>
  <si>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</si>
  <si>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</si>
  <si>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</si>
  <si>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</si>
  <si>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</si>
  <si>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</si>
  <si>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</si>
  <si>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</si>
  <si>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</si>
  <si>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</si>
  <si>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</si>
  <si>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</si>
  <si>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</si>
  <si>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</si>
  <si>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</si>
  <si>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</si>
  <si>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</si>
  <si>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</si>
  <si>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</si>
  <si>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</si>
  <si>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</si>
  <si>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</si>
  <si>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</si>
  <si>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</si>
  <si>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</si>
  <si>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</si>
  <si>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</si>
  <si>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</si>
  <si>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</si>
  <si>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</si>
  <si>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</si>
  <si>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</si>
  <si>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</si>
  <si>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</si>
  <si>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</si>
  <si>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</si>
  <si>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</si>
  <si>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</si>
  <si>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</si>
  <si>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</si>
  <si>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</si>
  <si>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</si>
  <si>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</si>
  <si>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</si>
  <si>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</si>
  <si>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</si>
  <si>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</si>
  <si>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</si>
  <si>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</si>
  <si>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</si>
  <si>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</si>
  <si>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</si>
  <si>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</si>
  <si>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</si>
  <si>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</si>
  <si>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</si>
  <si>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</si>
  <si>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</si>
  <si>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</si>
  <si>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</si>
  <si>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</si>
  <si>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</si>
  <si>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</si>
  <si>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</si>
  <si>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</si>
  <si>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</si>
  <si>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</si>
  <si>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</si>
  <si>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</si>
  <si>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</si>
  <si>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</si>
  <si>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</si>
  <si>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</si>
  <si>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</si>
  <si>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</si>
  <si>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</si>
  <si>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</si>
  <si>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</si>
  <si>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</si>
  <si>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</si>
  <si>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</si>
  <si>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</si>
  <si>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</si>
  <si>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</si>
  <si>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</si>
  <si>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</si>
  <si>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</si>
  <si>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</si>
  <si>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</si>
  <si>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</si>
  <si>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</si>
  <si>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</si>
  <si>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</si>
  <si>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</si>
  <si>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</si>
  <si>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</si>
  <si>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</si>
  <si>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</si>
  <si>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</si>
  <si>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</si>
  <si>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</si>
  <si>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</si>
  <si>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</si>
  <si>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</si>
  <si>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</si>
  <si>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</si>
  <si>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</si>
  <si>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</si>
  <si>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</si>
  <si>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</si>
  <si>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</si>
  <si>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</si>
  <si>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</si>
  <si>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</si>
  <si>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</si>
  <si>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</si>
  <si>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</si>
  <si>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</si>
  <si>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</si>
  <si>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</si>
  <si>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</si>
  <si>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</si>
  <si>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</si>
  <si>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</si>
  <si>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</si>
  <si>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</si>
  <si>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</si>
  <si>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</si>
  <si>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</si>
  <si>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</si>
  <si>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</si>
  <si>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</si>
  <si>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</si>
  <si>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</si>
  <si>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</si>
  <si>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</si>
  <si>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</si>
  <si>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</si>
  <si>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</si>
  <si>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</si>
  <si>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</si>
  <si>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</si>
  <si>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</si>
  <si>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</si>
  <si>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</si>
  <si>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</si>
  <si>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</si>
  <si>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</si>
  <si>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</si>
  <si>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</si>
  <si>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</si>
  <si>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</si>
  <si>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</si>
  <si>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</si>
  <si>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</si>
  <si>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</si>
  <si>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</si>
  <si>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</si>
  <si>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</si>
  <si>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</si>
  <si>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</si>
  <si>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</si>
  <si>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</si>
  <si>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</si>
  <si>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</si>
  <si>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</si>
  <si>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</si>
  <si>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</si>
  <si>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</si>
  <si>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</si>
  <si>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</si>
  <si>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</si>
  <si>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</si>
  <si>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</si>
  <si>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</si>
  <si>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</si>
  <si>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</si>
  <si>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</si>
  <si>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</si>
  <si>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</si>
  <si>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</si>
  <si>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</si>
  <si>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</si>
  <si>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</si>
  <si>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</si>
  <si>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</si>
  <si>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</si>
  <si>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</si>
  <si>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</si>
  <si>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</si>
  <si>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</si>
  <si>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</si>
  <si>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</si>
  <si>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</si>
  <si>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</si>
  <si>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</si>
  <si>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</si>
  <si>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</si>
  <si>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</si>
  <si>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</si>
  <si>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</si>
  <si>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</si>
  <si>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</si>
  <si>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</si>
  <si>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</si>
  <si>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</si>
  <si>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</si>
  <si>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</si>
  <si>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</si>
  <si>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</si>
  <si>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</si>
  <si>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</si>
  <si>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</si>
  <si>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</si>
  <si>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</si>
  <si>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</si>
  <si>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</si>
  <si>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</si>
  <si>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</si>
  <si>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</si>
  <si>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</si>
  <si>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</si>
  <si>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</si>
  <si>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</si>
  <si>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</si>
  <si>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</si>
  <si>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</si>
  <si>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</si>
  <si>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</si>
  <si>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</si>
  <si>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</si>
  <si>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</si>
  <si>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</si>
  <si>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</si>
  <si>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</si>
  <si>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</si>
  <si>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</si>
  <si>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</si>
  <si>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</si>
  <si>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</si>
  <si>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</si>
  <si>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</si>
  <si>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</si>
  <si>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</si>
  <si>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</si>
  <si>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</si>
  <si>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</si>
  <si>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</si>
  <si>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</si>
  <si>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</si>
  <si>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</si>
  <si>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</si>
  <si>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</si>
  <si>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</si>
  <si>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</si>
  <si>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</si>
  <si>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</si>
  <si>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</si>
  <si>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</si>
  <si>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</si>
  <si>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</si>
  <si>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</si>
  <si>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</si>
  <si>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</si>
  <si>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</si>
  <si>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</si>
  <si>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</si>
  <si>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</si>
  <si>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</si>
  <si>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</si>
  <si>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</si>
  <si>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</si>
  <si>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</si>
  <si>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</si>
  <si>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</si>
  <si>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</si>
  <si>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</si>
  <si>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</si>
  <si>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</si>
  <si>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</si>
  <si>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</si>
  <si>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</si>
  <si>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</si>
  <si>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</si>
  <si>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</si>
  <si>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</si>
  <si>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</si>
  <si>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</si>
  <si>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</si>
  <si>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</si>
  <si>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</si>
  <si>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</si>
  <si>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</si>
  <si>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</si>
  <si>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</si>
  <si>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</si>
  <si>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</si>
  <si>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</si>
  <si>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</si>
  <si>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</si>
  <si>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</si>
  <si>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</si>
  <si>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</si>
  <si>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</si>
  <si>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</si>
  <si>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</si>
  <si>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</si>
  <si>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</si>
  <si>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</si>
  <si>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</si>
  <si>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</si>
  <si>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</si>
  <si>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</si>
  <si>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</si>
  <si>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</si>
  <si>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</si>
  <si>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</si>
  <si>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</si>
  <si>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</si>
  <si>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</si>
  <si>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</si>
  <si>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</si>
  <si>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</si>
  <si>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</si>
  <si>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</si>
  <si>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</si>
  <si>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</si>
  <si>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</si>
  <si>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</si>
  <si>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</si>
  <si>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</si>
  <si>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</si>
  <si>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</si>
  <si>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</si>
  <si>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</si>
  <si>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</si>
  <si>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</si>
  <si>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</si>
  <si>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</si>
  <si>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</si>
  <si>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</si>
  <si>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</si>
  <si>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</si>
  <si>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</si>
  <si>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</si>
  <si>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</si>
  <si>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</si>
  <si>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</si>
  <si>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</si>
  <si>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</si>
  <si>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</si>
  <si>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</si>
  <si>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</si>
  <si>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</si>
  <si>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</si>
  <si>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</si>
  <si>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</si>
  <si>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</si>
  <si>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</si>
  <si>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</si>
  <si>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</si>
  <si>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</si>
  <si>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</si>
  <si>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</si>
  <si>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</si>
  <si>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</si>
  <si>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</si>
  <si>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</si>
  <si>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</si>
  <si>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</si>
  <si>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</si>
  <si>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</si>
  <si>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</si>
  <si>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</si>
  <si>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</si>
  <si>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</si>
  <si>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</si>
  <si>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</si>
  <si>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</si>
  <si>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</si>
  <si>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</si>
  <si>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</si>
  <si>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</si>
  <si>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</si>
  <si>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</si>
  <si>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</si>
  <si>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</si>
  <si>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</si>
  <si>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</si>
  <si>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</si>
  <si>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</si>
  <si>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</si>
  <si>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</si>
  <si>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</si>
  <si>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</si>
  <si>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</si>
  <si>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</si>
  <si>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</si>
  <si>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</si>
  <si>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</si>
  <si>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</si>
  <si>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</si>
  <si>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</si>
  <si>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</si>
  <si>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</si>
  <si>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</si>
  <si>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</si>
  <si>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</si>
  <si>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</si>
  <si>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</si>
  <si>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</si>
  <si>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</si>
  <si>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</si>
  <si>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</si>
  <si>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</si>
  <si>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</si>
  <si>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</si>
  <si>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</si>
  <si>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</si>
  <si>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</si>
  <si>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</si>
  <si>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</si>
  <si>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</si>
  <si>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</si>
  <si>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</si>
  <si>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</si>
  <si>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</si>
  <si>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</si>
  <si>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</si>
  <si>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</si>
  <si>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</si>
  <si>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</si>
  <si>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</si>
  <si>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</si>
  <si>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</si>
  <si>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</si>
  <si>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</si>
  <si>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</si>
  <si>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</si>
  <si>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</si>
  <si>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</si>
  <si>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</si>
  <si>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</si>
  <si>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</si>
  <si>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</si>
  <si>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</si>
  <si>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</si>
  <si>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</si>
  <si>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</si>
  <si>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</si>
  <si>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</si>
  <si>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</si>
  <si>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</si>
  <si>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</si>
  <si>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</si>
  <si>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</si>
  <si>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</si>
  <si>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</si>
  <si>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</si>
  <si>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</si>
  <si>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</si>
  <si>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</si>
  <si>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</si>
  <si>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</si>
  <si>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</si>
  <si>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</si>
  <si>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</si>
  <si>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</si>
  <si>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</si>
  <si>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</si>
  <si>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</si>
  <si>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</si>
  <si>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</si>
  <si>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</si>
  <si>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</si>
  <si>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</si>
  <si>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</si>
  <si>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</si>
  <si>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</si>
  <si>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</si>
  <si>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</si>
  <si>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</si>
  <si>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</si>
  <si>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</si>
  <si>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</si>
  <si>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</si>
  <si>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</si>
  <si>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</si>
  <si>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</si>
  <si>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</si>
  <si>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</si>
  <si>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</si>
  <si>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</si>
  <si>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</si>
  <si>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</si>
  <si>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</si>
  <si>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</si>
  <si>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</si>
  <si>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</si>
  <si>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</si>
  <si>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</si>
  <si>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</si>
  <si>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</si>
  <si>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</si>
  <si>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</si>
  <si>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</si>
  <si>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</si>
  <si>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</si>
  <si>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</si>
  <si>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</si>
  <si>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</si>
  <si>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</si>
  <si>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</si>
  <si>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</si>
  <si>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</si>
  <si>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</si>
  <si>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</si>
  <si>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</si>
  <si>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</si>
  <si>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</si>
  <si>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</si>
  <si>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</si>
  <si>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</si>
  <si>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</si>
  <si>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</si>
  <si>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</si>
  <si>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</si>
  <si>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</si>
  <si>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</si>
  <si>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</si>
  <si>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</si>
  <si>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</si>
  <si>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</si>
  <si>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</si>
  <si>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</si>
  <si>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</si>
  <si>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</si>
  <si>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</si>
  <si>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</si>
  <si>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</si>
  <si>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</si>
  <si>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</si>
  <si>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</si>
  <si>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</si>
  <si>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</si>
  <si>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</si>
  <si>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</si>
  <si>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</si>
  <si>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</si>
  <si>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</si>
  <si>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</si>
  <si>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</si>
  <si>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</si>
  <si>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</si>
  <si>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</si>
  <si>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</si>
  <si>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</si>
  <si>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</si>
  <si>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</si>
  <si>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</si>
  <si>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</si>
  <si>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</si>
  <si>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</si>
  <si>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</si>
  <si>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</si>
  <si>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</si>
  <si>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</si>
  <si>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</si>
  <si>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</si>
  <si>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</si>
  <si>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</si>
  <si>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</si>
  <si>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</si>
  <si>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</si>
  <si>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</si>
  <si>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</si>
  <si>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</si>
  <si>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</si>
  <si>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</si>
  <si>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</si>
  <si>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</si>
  <si>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</si>
  <si>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</si>
  <si>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</si>
  <si>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</si>
  <si>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</si>
  <si>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</si>
  <si>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</si>
  <si>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</si>
  <si>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</si>
  <si>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</si>
  <si>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</si>
  <si>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</si>
  <si>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</si>
  <si>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</si>
  <si>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</si>
  <si>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</si>
  <si>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</si>
  <si>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</si>
  <si>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</si>
  <si>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</si>
  <si>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</si>
  <si>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</si>
  <si>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</si>
  <si>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</si>
  <si>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</si>
  <si>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</si>
  <si>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</si>
  <si>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</si>
  <si>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</si>
  <si>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</si>
  <si>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</si>
  <si>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</si>
  <si>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</si>
  <si>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</si>
  <si>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</si>
  <si>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</si>
  <si>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</si>
  <si>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</si>
  <si>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</si>
  <si>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</si>
  <si>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</si>
  <si>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</si>
  <si>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</si>
  <si>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</si>
  <si>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</si>
  <si>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</si>
  <si>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</si>
  <si>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</si>
  <si>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</si>
  <si>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</si>
  <si>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</si>
  <si>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</si>
  <si>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</si>
  <si>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</si>
  <si>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</si>
  <si>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</si>
  <si>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</si>
  <si>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</si>
  <si>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</si>
  <si>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</si>
  <si>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</si>
  <si>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</si>
  <si>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</si>
  <si>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</si>
  <si>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</si>
  <si>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</si>
  <si>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</si>
  <si>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</si>
  <si>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</si>
  <si>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</si>
  <si>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</si>
  <si>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</si>
  <si>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</si>
  <si>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</si>
  <si>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</si>
  <si>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</si>
  <si>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</si>
  <si>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</si>
  <si>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</si>
  <si>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</si>
  <si>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</si>
  <si>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</si>
  <si>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</si>
  <si>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</si>
  <si>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</si>
  <si>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</si>
  <si>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</si>
  <si>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</si>
  <si>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</si>
  <si>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</si>
  <si>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</si>
  <si>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</si>
  <si>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</si>
  <si>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</si>
  <si>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</si>
  <si>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</si>
  <si>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</si>
  <si>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</si>
  <si>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</si>
  <si>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</si>
  <si>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</si>
  <si>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</si>
  <si>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</si>
  <si>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</si>
  <si>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</si>
  <si>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</si>
  <si>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</si>
  <si>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</si>
  <si>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</si>
  <si>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</si>
  <si>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</si>
  <si>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</si>
  <si>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</si>
  <si>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</si>
  <si>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</si>
  <si>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</si>
  <si>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</si>
  <si>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</si>
  <si>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</si>
  <si>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</si>
  <si>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</si>
  <si>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</si>
  <si>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</si>
  <si>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</si>
  <si>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</si>
  <si>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</si>
  <si>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</si>
  <si>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</si>
  <si>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</si>
  <si>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</si>
  <si>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</si>
  <si>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</si>
  <si>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</si>
  <si>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</si>
  <si>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</si>
  <si>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</si>
  <si>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</si>
  <si>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</si>
  <si>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</si>
  <si>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</si>
  <si>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</si>
  <si>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</si>
  <si>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</si>
  <si>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</si>
  <si>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</si>
  <si>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</si>
  <si>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</si>
  <si>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</si>
  <si>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</si>
  <si>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</si>
  <si>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</si>
  <si>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</si>
  <si>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</si>
  <si>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</si>
  <si>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</si>
  <si>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</si>
  <si>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</si>
  <si>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</si>
  <si>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</si>
  <si>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</si>
  <si>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</si>
  <si>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</si>
  <si>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</si>
  <si>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</si>
  <si>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</si>
  <si>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</si>
  <si>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</si>
  <si>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</si>
  <si>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</si>
  <si>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</si>
  <si>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</si>
  <si>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</si>
  <si>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</si>
  <si>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</si>
  <si>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</si>
  <si>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</si>
  <si>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</si>
  <si>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</si>
  <si>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</si>
  <si>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</si>
  <si>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</si>
  <si>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</si>
  <si>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</si>
  <si>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</si>
  <si>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</si>
  <si>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</si>
  <si>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</si>
  <si>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</si>
  <si>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</si>
  <si>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</si>
  <si>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</si>
  <si>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</si>
  <si>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</si>
  <si>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</si>
  <si>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</si>
  <si>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</si>
  <si>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</si>
  <si>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</si>
  <si>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</si>
  <si>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</si>
  <si>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</si>
  <si>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</si>
  <si>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</si>
  <si>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</si>
  <si>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</si>
  <si>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</si>
  <si>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</si>
  <si>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</si>
  <si>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</si>
  <si>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</si>
  <si>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</si>
  <si>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</si>
  <si>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</si>
  <si>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</si>
  <si>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</si>
  <si>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</si>
  <si>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</si>
  <si>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</si>
  <si>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</si>
  <si>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</si>
  <si>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</si>
  <si>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</si>
  <si>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</si>
  <si>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</si>
  <si>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</si>
  <si>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</si>
  <si>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</si>
  <si>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</si>
  <si>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</si>
  <si>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</si>
  <si>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</si>
  <si>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</si>
  <si>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</si>
  <si>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</si>
  <si>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</si>
  <si>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</si>
  <si>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</si>
  <si>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</si>
  <si>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</si>
  <si>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</si>
  <si>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</si>
  <si>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</si>
  <si>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</si>
  <si>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</si>
  <si>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</si>
  <si>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</si>
  <si>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</si>
  <si>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</si>
  <si>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</si>
  <si>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</si>
  <si>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</si>
  <si>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</si>
  <si>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</si>
  <si>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</si>
  <si>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</si>
  <si>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</si>
  <si>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</si>
  <si>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</si>
  <si>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</si>
  <si>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</si>
  <si>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</si>
  <si>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</si>
  <si>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</si>
  <si>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</si>
  <si>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</si>
  <si>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</si>
  <si>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</si>
  <si>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</si>
  <si>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</si>
  <si>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</si>
  <si>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</si>
  <si>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</si>
  <si>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</si>
  <si>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</si>
  <si>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</si>
  <si>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</si>
  <si>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</si>
  <si>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</si>
  <si>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</si>
  <si>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</si>
  <si>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</si>
  <si>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</si>
  <si>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</si>
  <si>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</si>
  <si>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</si>
  <si>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</si>
  <si>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</si>
  <si>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</si>
  <si>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</si>
  <si>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</si>
  <si>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</si>
  <si>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</si>
  <si>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</si>
  <si>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</si>
  <si>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</si>
  <si>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</si>
  <si>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</si>
  <si>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</si>
  <si>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</si>
  <si>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</si>
  <si>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</si>
  <si>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</si>
  <si>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</si>
  <si>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</si>
  <si>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</si>
  <si>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</si>
  <si>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</si>
  <si>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</si>
  <si>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</si>
  <si>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</si>
  <si>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</si>
  <si>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</si>
  <si>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</si>
  <si>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</si>
  <si>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</si>
  <si>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</si>
  <si>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</si>
  <si>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</si>
  <si>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</si>
  <si>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</si>
  <si>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</si>
  <si>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</si>
  <si>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</si>
  <si>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</si>
  <si>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</si>
  <si>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</si>
  <si>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</si>
  <si>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</si>
  <si>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</si>
  <si>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</si>
  <si>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</si>
  <si>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</si>
  <si>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</si>
  <si>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</si>
  <si>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</si>
  <si>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</si>
  <si>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</si>
  <si>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</si>
  <si>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</si>
  <si>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</si>
  <si>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</si>
  <si>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</si>
  <si>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</si>
  <si>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</si>
  <si>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</si>
  <si>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</si>
  <si>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</si>
  <si>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</si>
  <si>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</si>
  <si>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</si>
  <si>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</si>
  <si>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</si>
  <si>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</si>
  <si>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</si>
  <si>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</si>
  <si>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</si>
  <si>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</si>
  <si>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</si>
  <si>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</si>
  <si>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</si>
  <si>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</si>
  <si>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</si>
  <si>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</si>
  <si>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</si>
  <si>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</si>
  <si>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</si>
  <si>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</si>
  <si>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</si>
  <si>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</si>
  <si>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</si>
  <si>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</si>
  <si>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</si>
  <si>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</si>
  <si>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</si>
  <si>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</si>
  <si>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</si>
  <si>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</si>
  <si>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</si>
  <si>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</si>
  <si>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</si>
  <si>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</si>
  <si>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</si>
  <si>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</si>
  <si>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</si>
  <si>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</si>
  <si>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</si>
  <si>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</si>
  <si>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</si>
  <si>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</si>
  <si>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</si>
  <si>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</si>
  <si>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</si>
  <si>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</si>
  <si>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</si>
  <si>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</si>
  <si>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</si>
  <si>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</si>
  <si>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</si>
  <si>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</si>
  <si>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</si>
  <si>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</si>
  <si>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</si>
  <si>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</si>
  <si>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</si>
  <si>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</si>
  <si>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</si>
  <si>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</si>
  <si>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</si>
  <si>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</si>
  <si>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</si>
  <si>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</si>
  <si>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</si>
  <si>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</si>
  <si>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</si>
  <si>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</si>
  <si>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</si>
  <si>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</si>
  <si>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</si>
  <si>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</si>
  <si>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</si>
  <si>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</si>
  <si>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</si>
  <si>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</si>
  <si>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</si>
  <si>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</si>
  <si>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</si>
  <si>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</si>
  <si>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</si>
  <si>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</si>
  <si>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</si>
  <si>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</si>
  <si>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</si>
  <si>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</si>
  <si>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</si>
  <si>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</si>
  <si>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</si>
  <si>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</si>
  <si>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</si>
  <si>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</si>
  <si>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</si>
  <si>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</si>
  <si>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</si>
  <si>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</si>
  <si>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</si>
  <si>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</si>
  <si>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</si>
  <si>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</si>
  <si>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</si>
  <si>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</si>
  <si>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</si>
  <si>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</si>
  <si>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</si>
  <si>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</si>
  <si>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</si>
  <si>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</si>
  <si>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</si>
  <si>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</si>
  <si>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</si>
  <si>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</si>
  <si>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</si>
  <si>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</si>
  <si>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</si>
  <si>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</si>
  <si>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</si>
  <si>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</si>
  <si>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</si>
  <si>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</si>
  <si>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</si>
  <si>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</si>
  <si>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</si>
  <si>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</si>
  <si>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</si>
  <si>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</si>
  <si>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</si>
  <si>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</si>
  <si>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</si>
  <si>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</si>
  <si>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</si>
  <si>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</si>
  <si>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</si>
  <si>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</si>
  <si>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</si>
  <si>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</si>
  <si>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</si>
  <si>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</si>
  <si>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</si>
  <si>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</si>
  <si>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</si>
  <si>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</si>
  <si>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</si>
  <si>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</si>
  <si>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</si>
  <si>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</si>
  <si>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</si>
  <si>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</si>
  <si>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</si>
  <si>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</si>
  <si>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</si>
  <si>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</si>
  <si>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</si>
  <si>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</si>
  <si>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</si>
  <si>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</si>
  <si>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</si>
  <si>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</si>
  <si>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</si>
  <si>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</si>
  <si>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</si>
  <si>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</si>
  <si>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</si>
  <si>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</si>
  <si>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</si>
  <si>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</si>
  <si>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</si>
  <si>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</si>
  <si>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</si>
  <si>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</si>
  <si>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</si>
  <si>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</si>
  <si>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</si>
  <si>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</si>
  <si>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</si>
  <si>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</si>
  <si>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</si>
  <si>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</si>
  <si>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</si>
  <si>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</si>
  <si>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</si>
  <si>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</si>
  <si>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</si>
  <si>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</si>
  <si>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</si>
  <si>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</si>
  <si>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</si>
  <si>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</si>
  <si>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</si>
  <si>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</si>
  <si>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</si>
  <si>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</si>
  <si>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</si>
  <si>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</si>
  <si>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</si>
  <si>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</si>
  <si>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</si>
  <si>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</si>
  <si>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</si>
  <si>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</si>
  <si>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</si>
  <si>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</si>
  <si>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</si>
  <si>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</si>
  <si>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</si>
  <si>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</si>
  <si>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</si>
  <si>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</si>
  <si>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</si>
  <si>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</si>
  <si>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</si>
  <si>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</si>
  <si>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</si>
  <si>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</si>
  <si>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</si>
  <si>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</si>
  <si>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</si>
  <si>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</si>
  <si>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</si>
  <si>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</si>
  <si>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</si>
  <si>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</si>
  <si>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</si>
  <si>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</si>
  <si>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</si>
  <si>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</si>
  <si>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</si>
  <si>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</si>
  <si>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</si>
  <si>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</si>
  <si>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</si>
  <si>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</si>
  <si>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</si>
  <si>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</si>
  <si>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</si>
  <si>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</si>
  <si>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</si>
  <si>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</si>
  <si>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</si>
  <si>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</si>
  <si>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</si>
  <si>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</si>
  <si>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</si>
  <si>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</si>
  <si>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</si>
  <si>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</si>
  <si>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</si>
  <si>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</si>
  <si>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</si>
  <si>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</si>
  <si>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</si>
  <si>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</si>
  <si>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</si>
  <si>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</si>
  <si>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</si>
  <si>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</si>
  <si>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</si>
  <si>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</si>
  <si>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</si>
  <si>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</si>
  <si>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</si>
  <si>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</si>
  <si>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</si>
  <si>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</si>
  <si>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</si>
  <si>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</si>
  <si>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</si>
  <si>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</si>
  <si>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</si>
  <si>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</si>
  <si>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</si>
  <si>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</si>
  <si>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</si>
  <si>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</si>
  <si>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</si>
  <si>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</si>
  <si>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</si>
  <si>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</si>
  <si>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</si>
  <si>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</si>
  <si>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</si>
  <si>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</si>
  <si>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</si>
  <si>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</si>
  <si>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</si>
  <si>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</si>
  <si>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</si>
  <si>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</si>
  <si>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</si>
  <si>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</si>
  <si>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</si>
  <si>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</si>
  <si>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</si>
  <si>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</si>
  <si>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</si>
  <si>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</si>
  <si>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</si>
  <si>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</si>
  <si>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</si>
  <si>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</si>
  <si>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</si>
  <si>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</si>
  <si>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</si>
  <si>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</si>
  <si>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</si>
  <si>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</si>
  <si>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</si>
  <si>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</si>
  <si>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</si>
  <si>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</si>
  <si>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</si>
  <si>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</si>
  <si>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</si>
  <si>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</si>
  <si>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</si>
  <si>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</si>
  <si>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</si>
  <si>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</si>
  <si>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</si>
  <si>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</si>
  <si>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</si>
  <si>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</si>
  <si>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</si>
  <si>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</si>
  <si>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</si>
  <si>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</si>
  <si>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</si>
  <si>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</si>
  <si>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</si>
  <si>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</si>
  <si>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</si>
  <si>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</si>
  <si>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</si>
  <si>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</si>
  <si>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</si>
  <si>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</si>
  <si>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</si>
  <si>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</si>
  <si>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</si>
  <si>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</si>
  <si>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</si>
  <si>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</si>
  <si>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</si>
  <si>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</si>
  <si>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</si>
  <si>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</si>
  <si>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</si>
  <si>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</si>
  <si>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</si>
  <si>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</si>
  <si>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</si>
  <si>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</si>
  <si>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</si>
  <si>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</si>
  <si>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</si>
  <si>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</si>
  <si>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</si>
  <si>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</si>
  <si>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</si>
  <si>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</si>
  <si>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</si>
  <si>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</si>
  <si>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</si>
  <si>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</si>
  <si>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</si>
  <si>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</si>
  <si>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</si>
  <si>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</si>
  <si>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</si>
  <si>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</si>
  <si>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</si>
  <si>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</si>
  <si>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</si>
  <si>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</si>
  <si>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</si>
  <si>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</si>
  <si>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</si>
  <si>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</si>
  <si>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</si>
  <si>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</si>
  <si>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</si>
  <si>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</si>
  <si>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</si>
  <si>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</si>
  <si>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</si>
  <si>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</si>
  <si>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</si>
  <si>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</si>
  <si>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</si>
  <si>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</si>
  <si>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</si>
  <si>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</si>
  <si>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</si>
  <si>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</si>
  <si>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</si>
  <si>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</si>
  <si>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</si>
  <si>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</si>
  <si>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</si>
  <si>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</si>
  <si>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</si>
  <si>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</si>
  <si>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</si>
  <si>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</si>
  <si>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</si>
  <si>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</si>
  <si>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</si>
  <si>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</si>
  <si>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</si>
  <si>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</si>
  <si>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</si>
  <si>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</si>
  <si>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</si>
  <si>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</si>
  <si>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</si>
  <si>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</si>
  <si>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</si>
  <si>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</si>
  <si>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</si>
  <si>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</si>
  <si>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</si>
  <si>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</si>
  <si>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</si>
  <si>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</si>
  <si>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</si>
  <si>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</si>
  <si>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</si>
  <si>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</si>
  <si>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</si>
  <si>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</si>
  <si>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</si>
  <si>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</si>
  <si>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</si>
  <si>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</si>
  <si>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</si>
  <si>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</si>
  <si>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</si>
  <si>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</si>
  <si>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</si>
  <si>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</si>
  <si>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</si>
  <si>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</si>
  <si>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</si>
  <si>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</si>
  <si>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</si>
  <si>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</si>
  <si>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</si>
  <si>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</si>
  <si>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</si>
  <si>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</si>
  <si>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</si>
  <si>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</si>
  <si>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</si>
  <si>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</si>
  <si>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</si>
  <si>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</si>
  <si>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</si>
  <si>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</si>
  <si>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</si>
  <si>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</si>
  <si>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</si>
  <si>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</si>
  <si>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</si>
  <si>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</si>
  <si>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</si>
  <si>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</si>
  <si>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</si>
  <si>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</si>
  <si>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</si>
  <si>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</si>
  <si>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</si>
  <si>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</si>
  <si>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</si>
  <si>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</si>
  <si>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</si>
  <si>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</si>
  <si>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</si>
  <si>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</si>
  <si>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</si>
  <si>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</si>
  <si>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</si>
  <si>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</si>
  <si>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</si>
  <si>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</si>
  <si>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</si>
  <si>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</si>
  <si>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</si>
  <si>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</si>
  <si>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</si>
  <si>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</si>
  <si>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</si>
  <si>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</si>
  <si>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</si>
  <si>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</si>
  <si>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</si>
  <si>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</si>
  <si>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</si>
  <si>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</si>
  <si>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</si>
  <si>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</si>
  <si>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</si>
  <si>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</si>
  <si>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</si>
  <si>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</si>
  <si>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</si>
  <si>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</si>
  <si>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</si>
  <si>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</si>
  <si>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</si>
  <si>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</si>
  <si>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</si>
  <si>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</si>
  <si>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</si>
  <si>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</si>
  <si>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</si>
  <si>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</si>
  <si>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</si>
  <si>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</si>
  <si>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</si>
  <si>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</si>
  <si>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</si>
  <si>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</si>
  <si>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</si>
  <si>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</si>
  <si>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</si>
  <si>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</si>
  <si>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</si>
  <si>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</si>
  <si>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</si>
  <si>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</si>
  <si>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</si>
  <si>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</si>
  <si>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</si>
  <si>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</si>
  <si>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</si>
  <si>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</si>
  <si>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</si>
  <si>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</si>
  <si>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</si>
  <si>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</si>
  <si>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</si>
  <si>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</si>
  <si>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</si>
  <si>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</si>
  <si>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</si>
  <si>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</si>
  <si>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</si>
  <si>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</si>
  <si>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</si>
  <si>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</si>
  <si>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</si>
  <si>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</si>
  <si>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</si>
  <si>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</si>
  <si>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</si>
  <si>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</si>
  <si>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</si>
  <si>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</si>
  <si>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</si>
  <si>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</si>
  <si>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</si>
  <si>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</si>
  <si>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</si>
  <si>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</si>
  <si>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</si>
  <si>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</si>
  <si>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</si>
  <si>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</si>
  <si>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</si>
  <si>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</si>
  <si>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</si>
  <si>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</si>
  <si>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</si>
  <si>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</si>
  <si>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</si>
  <si>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</si>
  <si>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</si>
  <si>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</si>
  <si>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</si>
  <si>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</si>
  <si>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</si>
  <si>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</si>
  <si>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</si>
  <si>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</si>
  <si>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</si>
  <si>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</si>
  <si>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</si>
  <si>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</si>
  <si>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</si>
  <si>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</si>
  <si>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</si>
  <si>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</si>
  <si>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</si>
  <si>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</si>
  <si>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</si>
  <si>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</si>
  <si>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</si>
  <si>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</si>
  <si>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</si>
  <si>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</si>
  <si>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</si>
  <si>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</si>
  <si>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</si>
  <si>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</si>
  <si>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</si>
  <si>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</si>
  <si>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</si>
  <si>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</si>
  <si>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</si>
  <si>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</si>
  <si>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</si>
  <si>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</si>
  <si>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</si>
  <si>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</si>
  <si>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</si>
  <si>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</si>
  <si>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</si>
  <si>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</si>
  <si>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</si>
  <si>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</si>
  <si>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</si>
  <si>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</si>
  <si>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</si>
  <si>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</si>
  <si>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</si>
  <si>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</si>
  <si>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</si>
  <si>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</si>
  <si>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</si>
  <si>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</si>
  <si>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</si>
  <si>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</si>
  <si>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</si>
  <si>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</si>
  <si>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</si>
  <si>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</si>
  <si>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</si>
  <si>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</si>
  <si>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</si>
  <si>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</si>
  <si>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</si>
  <si>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</si>
  <si>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</si>
  <si>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</si>
  <si>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</si>
  <si>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</si>
  <si>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</si>
  <si>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</si>
  <si>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</si>
  <si>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</si>
  <si>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</si>
  <si>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</si>
  <si>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</si>
  <si>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</si>
  <si>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</si>
  <si>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</si>
  <si>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</si>
  <si>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</si>
  <si>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</si>
  <si>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</si>
  <si>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</si>
  <si>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</si>
  <si>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</si>
  <si>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</si>
  <si>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</si>
  <si>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</si>
  <si>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</si>
  <si>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</si>
  <si>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</si>
  <si>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</si>
  <si>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</si>
  <si>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</si>
  <si>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</si>
  <si>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</si>
  <si>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</si>
  <si>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</si>
  <si>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</si>
  <si>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</si>
  <si>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</si>
  <si>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</si>
  <si>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</si>
  <si>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</si>
  <si>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</si>
  <si>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</si>
  <si>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</si>
  <si>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</si>
  <si>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</si>
  <si>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</si>
  <si>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</si>
  <si>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</si>
  <si>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</si>
  <si>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</si>
  <si>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</si>
  <si>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</si>
  <si>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</si>
  <si>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</si>
  <si>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</si>
  <si>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</si>
  <si>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</si>
  <si>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</si>
  <si>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</si>
  <si>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</si>
  <si>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</si>
  <si>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</si>
  <si>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</si>
  <si>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</si>
  <si>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</si>
  <si>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</si>
  <si>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</si>
  <si>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</si>
  <si>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</si>
  <si>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</si>
  <si>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</si>
  <si>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</si>
  <si>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</si>
  <si>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</si>
  <si>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</si>
  <si>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</si>
  <si>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</si>
  <si>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</si>
  <si>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</si>
  <si>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</si>
  <si>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</si>
  <si>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</si>
  <si>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</si>
  <si>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</si>
  <si>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</si>
  <si>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</si>
  <si>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</si>
  <si>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</si>
  <si>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</si>
  <si>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</si>
  <si>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</si>
  <si>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</si>
  <si>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</si>
  <si>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</si>
  <si>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</si>
  <si>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</si>
  <si>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</si>
  <si>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</si>
  <si>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</si>
  <si>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</si>
  <si>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</si>
  <si>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</si>
  <si>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</si>
  <si>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</si>
  <si>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</si>
  <si>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</si>
  <si>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</si>
  <si>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</si>
  <si>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</si>
  <si>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</si>
  <si>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</si>
  <si>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</si>
  <si>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</si>
  <si>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</si>
  <si>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</si>
  <si>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</si>
  <si>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</si>
  <si>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</si>
  <si>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</si>
  <si>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</si>
  <si>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</si>
  <si>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</si>
  <si>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</si>
  <si>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</si>
  <si>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</si>
  <si>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</si>
  <si>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</si>
  <si>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</si>
  <si>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</si>
  <si>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</si>
  <si>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</si>
  <si>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</si>
  <si>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</si>
  <si>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</si>
  <si>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</si>
  <si>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</si>
  <si>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</si>
  <si>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</si>
  <si>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</si>
  <si>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</si>
  <si>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</si>
  <si>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</si>
  <si>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</si>
  <si>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</si>
  <si>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</si>
  <si>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</si>
  <si>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</si>
  <si>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</si>
  <si>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</si>
  <si>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</si>
  <si>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</si>
  <si>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</si>
  <si>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</si>
  <si>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</si>
  <si>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</si>
  <si>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</si>
  <si>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</si>
  <si>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</si>
  <si>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</si>
  <si>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</si>
  <si>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</si>
  <si>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</si>
  <si>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</si>
  <si>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</si>
  <si>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</si>
  <si>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</si>
  <si>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</si>
  <si>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</si>
  <si>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</si>
  <si>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</si>
  <si>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</si>
  <si>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</si>
  <si>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</si>
  <si>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</si>
  <si>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</si>
  <si>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</si>
  <si>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</si>
  <si>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</si>
  <si>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</si>
  <si>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</si>
  <si>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</si>
  <si>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</si>
  <si>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</si>
  <si>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</si>
  <si>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</si>
  <si>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</si>
  <si>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</si>
  <si>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</si>
  <si>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</si>
  <si>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</si>
  <si>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</si>
  <si>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</si>
  <si>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</si>
  <si>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</si>
  <si>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</si>
  <si>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</si>
  <si>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</si>
  <si>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</si>
  <si>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</si>
  <si>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</si>
  <si>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</si>
  <si>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</si>
  <si>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</si>
  <si>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</si>
  <si>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</si>
  <si>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</si>
  <si>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</si>
  <si>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</si>
  <si>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</si>
  <si>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</si>
  <si>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</si>
  <si>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</si>
  <si>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</si>
  <si>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</si>
  <si>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</si>
  <si>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</si>
  <si>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</si>
  <si>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</si>
  <si>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</si>
  <si>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</si>
  <si>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</si>
  <si>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</si>
  <si>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</si>
  <si>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</si>
  <si>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</si>
  <si>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</si>
  <si>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</si>
  <si>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</si>
  <si>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</si>
  <si>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 xml:space="preserve">again down EM team at site TS </t>
  </si>
  <si>
    <t>PCM-20251129-00001563</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</si>
  <si>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</si>
  <si>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</si>
  <si>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</si>
  <si>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</si>
  <si>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</si>
  <si>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</si>
  <si>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</si>
  <si>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</si>
  <si>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</si>
  <si>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</si>
  <si>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</si>
  <si>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</si>
  <si>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</si>
  <si>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</si>
  <si>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</si>
  <si>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</si>
  <si>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</si>
  <si>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</si>
  <si>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</si>
  <si>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</si>
  <si>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</si>
  <si>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</si>
  <si>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</si>
  <si>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</si>
  <si>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</si>
  <si>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</si>
  <si>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</si>
  <si>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</si>
  <si>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</si>
  <si>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</si>
  <si>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</si>
  <si>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</si>
  <si>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</si>
  <si>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</si>
  <si>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</si>
  <si>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</si>
  <si>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</si>
  <si>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</si>
  <si>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</si>
  <si>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</si>
  <si>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</si>
  <si>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</si>
  <si>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</si>
  <si>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</si>
  <si>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</si>
  <si>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</si>
  <si>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</si>
  <si>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</si>
  <si>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</si>
  <si>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</si>
  <si>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</si>
  <si>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</si>
  <si>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</si>
  <si>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</si>
  <si>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</si>
  <si>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</si>
  <si>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</si>
  <si>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</si>
  <si>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</si>
  <si>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</si>
  <si>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</si>
  <si>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</si>
  <si>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</si>
  <si>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</si>
  <si>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</si>
  <si>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</si>
  <si>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</si>
  <si>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</si>
  <si>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</si>
  <si>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</si>
  <si>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</si>
  <si>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</si>
  <si>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</si>
  <si>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</si>
  <si>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</si>
  <si>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</si>
  <si>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</si>
  <si>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</si>
  <si>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</si>
  <si>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</si>
  <si>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</si>
  <si>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</si>
  <si>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</si>
  <si>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</si>
  <si>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</si>
  <si>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</si>
  <si>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</si>
  <si>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</si>
  <si>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</si>
  <si>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</si>
  <si>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</si>
  <si>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PCM-20251129-00001534</t>
  </si>
  <si>
    <t>ETA 45 mins</t>
  </si>
  <si>
    <t>No pcm</t>
  </si>
  <si>
    <t>Down again 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</si>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</sst>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2" dataDxfId="171" headerRowBorderDxfId="169" tableBorderDxfId="170" totalsRowBorderDxfId="168">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5" dataDxfId="154" headerRowBorderDxfId="152" tableBorderDxfId="153" totalsRowBorderDxfId="151">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6" dataDxfId="45" headerRowBorderDxfId="43" tableBorderDxfId="44" totalsRowBorderDxfId="42">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7"/>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327.80130891203589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0.11089224537136033</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16720</v>
      </c>
      <c r="E4" s="130" t="s">
        <v>39106</v>
      </c>
      <c r="F4" s="129">
        <v>45990.740520833337</v>
      </c>
      <c r="G4" s="128">
        <f ca="1">IFERROR(NOW()-F4,"-")</f>
        <v>9.2140046253916807E-3</v>
      </c>
      <c r="H4" s="129">
        <v>45990.734965277778</v>
      </c>
      <c r="I4" s="131" t="str">
        <f>IFERROR(VLOOKUP(D4,DB!A:F,6,0),"")</f>
        <v>SCECO</v>
      </c>
      <c r="J4" s="131" t="str">
        <f>IFERROR(VLOOKUP(D4,DB!A:G,7,0),"")</f>
        <v>Vandalized</v>
      </c>
      <c r="K4" s="127" t="s">
        <v>39112</v>
      </c>
      <c r="L4" s="126" t="str">
        <f>IFERROR(VLOOKUP(D4,DB!A:I,9,0),"")</f>
        <v>Latis</v>
      </c>
    </row>
    <row r="5" spans="1:15" s="61" customFormat="1" ht="15" customHeight="1">
      <c r="A5" s="132"/>
      <c r="B5" s="131" t="str">
        <f>IFERROR(VLOOKUP(D5,DB!A:K,11,0),"")</f>
        <v/>
      </c>
      <c r="C5" s="131"/>
      <c r="D5" s="56"/>
      <c r="E5" s="130"/>
      <c r="F5" s="129"/>
      <c r="G5" s="128">
        <f ca="1">IFERROR(NOW()-F5,"-")</f>
        <v>45990.749734837962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45990.749734837962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45990.749734837962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45990.749734837962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45990.749734837962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45990.749734837962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45990.749734837962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45990.749734837962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45990.749734837962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45990.749734837962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45990.749734837962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45990.749734837962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45990.749734837962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45990.749734837962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45990.749734837962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45990.749734837962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45990.749734837962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45990.749734837962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45990.749734837962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45990.749734837962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45990.749734837962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45990.749734837962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45990.749734837962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45990.749734837962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45990.749734837962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45990.749734837962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45990.749734837962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45990.749734837962</v>
      </c>
      <c r="H32" s="129"/>
      <c r="I32" s="131" t="str">
        <f>IFERROR(VLOOKUP(D32,DB!A:F,6,0),"")</f>
        <v/>
      </c>
      <c r="J32" s="131" t="str">
        <f>IFERROR(VLOOKUP(D32,DB!A:G,7,0),"")</f>
        <v/>
      </c>
      <c r="K32" s="127"/>
      <c r="L32" s="126" t="str">
        <f>IFERROR(VLOOKUP(D32,DB!A:I,9,0),"")</f>
        <v/>
      </c>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row r="36" spans="6:11" s="61" customFormat="1" ht="15" customHeight="1">
      <c r="F36" s="125"/>
      <c r="G36" s="124"/>
      <c r="H36" s="125"/>
      <c r="K36" s="123"/>
    </row>
    <row r="37" spans="6:11" s="61" customFormat="1" ht="15" customHeight="1">
      <c r="F37" s="125"/>
      <c r="G37" s="124"/>
      <c r="H37" s="125"/>
      <c r="K37"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165.74989687500056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6.3623158564805635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8.9931597220129333E-2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45990.749734837962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45990.749734837962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45990.749734837962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45990.749734837962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45990.749734837962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45990.749734837962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45990.749734837962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45990.749734837962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45990.749734837962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45990.749734837962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45990.749734837962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45990.749734837962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45990.749734837962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45990.749734837962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45990.749734837962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45990.749734837962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45990.749734837962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45990.749734837962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45990.749734837962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45990.749734837962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45990.749734837962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45990.749734837962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45990.749734837962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45990.749734837962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45990.749734837962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45990.749734837962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45990.749734837962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45990.749734837962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45990.749734837962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45990.749734837962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45990.749734837962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45990.749734837962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45990.749734837962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45990.749734837962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45990.749734837962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45990.749734837962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45990.749734837962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45990.749734837962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45990.749734837962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45990.749734837962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45990.749734837962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45990.749734837962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45990.749734837962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45990.749734837962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45990.749734837962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45990.749734837962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45990.749734837962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45990.749734837962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45990.749734837962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45990.749734837962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45990.749734837962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45990.749734837962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45990.749734837962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45990.749734837962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45990.749734837962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45990.749734837962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45990.749734837962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45990.749734837962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45990.749734837962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45990.749734837962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45990.749734837962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45990.749734837962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45990.749734837962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45990.749734837962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45990.749734837962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45990.749734837962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45990.749734837962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45990.749734837962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45990.749734837962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45990.749734837962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45990.749734837962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45990.749734837962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7" ca="1" si="0">IFERROR(NOW()-F2,"-")</f>
        <v>0.21479270833515329</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1</v>
      </c>
      <c r="D3" s="58" t="s">
        <v>16707</v>
      </c>
      <c r="E3" s="18" t="s">
        <v>39106</v>
      </c>
      <c r="F3" s="20">
        <v>45990.742638888885</v>
      </c>
      <c r="G3" s="21">
        <f t="shared" ca="1" si="0"/>
        <v>7.0959490767563693E-3</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45990.749734837962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45990.749734837962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45990.749734837962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45990.749734837962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45990.749734837962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45990.749734837962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45990.749734837962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45990.749734837962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45990.749734837962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45990.749734837962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45990.749734837962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45990.749734837962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45990.749734837962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45990.749734837962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45990.749734837962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45990.749734837962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45990.749734837962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45990.749734837962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45990.749734837962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45990.749734837962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45990.749734837962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45990.749734837962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45990.749734837962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45990.749734837962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45990.749734837962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45990.749734837962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45990.749734837962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45990.749734837962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45990.749734837962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45990.749734837962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45990.749734837962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45990.749734837962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45990.749734837962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45990.749734837962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45990.749734837962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45990.749734837962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45990.749734837962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45990.749734837962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45990.749734837962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45990.749734837962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45990.749734837962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45990.749734837962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45990.749734837962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45990.749734837962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45990.749734837962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45990.749734837962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45990.749734837962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45990.749734837962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45990.749734837962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45990.749734837962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45990.749734837962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45990.749734837962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45990.749734837962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45990.749734837962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45990.749734837962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45990.749734837962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45990.749734837962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45990.749734837962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45990.749734837962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45990.749734837962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45990.749734837962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45990.749734837962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45990.749734837962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45990.749734837962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45990.749734837962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45990.749734837962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45990.749734837962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45990.749734837962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45990.749734837962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45990.749734837962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45990.749734837962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45990.749734837962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45990.749734837962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45990.749734837962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45990.749734837962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45990.749734837962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45990.749734837962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45990.749734837962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45990.749734837962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45990.749734837962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45990.749734837962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45990.749734837962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45990.749734837962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45990.749734837962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45990.749734837962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45990.749734837962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45990.749734837962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45990.749734837962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45990.749734837962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45990.749734837962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45990.749734837962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45990.749734837962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45990.749734837962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45990.749734837962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45990.749734837962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45990.749734837962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45990.749734837962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45990.749734837962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45990.749734837962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45990.749734837962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45990.749734837962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45990.749734837962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45990.749734837962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45990.749734837962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45990.749734837962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45990.749734837962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45990.749734837962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45990.749734837962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45990.749734837962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45990.749734837962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45990.749734837962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45990.749734837962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45990.749734837962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45990.749734837962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45990.749734837962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45990.749734837962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45990.749734837962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45990.749734837962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45990.749734837962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45990.749734837962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45990.749734837962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45990.749734837962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45990.749734837962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45990.749734837962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45990.749734837962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45990.749734837962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45990.749734837962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45990.749734837962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45990.749734837962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45990.749734837962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45990.749734837962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45990.749734837962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45990.749734837962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45990.749734837962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45990.749734837962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45990.749734837962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45990.749734837962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45990.749734837962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45990.749734837962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45990.749734837962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45990.749734837962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45990.749734837962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45990.749734837962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45990.749734837962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45990.749734837962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45990.749734837962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45990.749734837962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45990.749734837962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45990.749734837962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45990.749734837962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45990.749734837962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45990.749734837962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45990.749734837962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45990.749734837962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45990.749734837962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45990.749734837962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45990.749734837962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45990.749734837962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45990.749734837962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45990.749734837962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45990.749734837962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45990.749734837962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45990.749734837962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45990.749734837962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45990.749734837962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45990.749734837962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45990.749734837962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45990.749734837962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45990.749734837962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45990.749734837962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45990.749734837962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45990.749734837962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45990.749734837962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45990.749734837962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45990.749734837962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45990.749734837962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45990.749734837962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45990.749734837962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45990.749734837962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45990.749734837962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45990.749734837962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45990.749734837962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45990.749734837962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45990.749734837962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45990.749734837962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45990.749734837962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45990.749734837962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45990.749734837962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45990.749734837962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45990.749734837962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45990.749734837962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45990.749734837962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45990.749734837962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45990.749734837962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45990.749734837962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45990.749734837962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45990.749734837962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45990.749734837962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45990.749734837962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45990.749734837962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45990.749734837962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45990.749734837962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45990.749734837962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45990.749734837962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45990.749734837962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45990.749734837962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45990.749734837962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45990.749734837962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45990.749734837962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45990.749734837962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45990.749734837962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45990.749734837962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45990.749734837962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45990.749734837962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45990.749734837962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45990.749734837962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45990.749734837962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45990.749734837962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45990.749734837962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45990.749734837962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45990.749734837962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45990.749734837962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45990.749734837962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45990.749734837962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45990.749734837962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45990.749734837962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45990.749734837962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45990.749734837962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45990.749734837962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45990.749734837962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45990.749734837962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45990.749734837962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45990.749734837962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45990.749734837962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45990.749734837962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45990.749734837962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45990.749734837962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45990.749734837962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45990.749734837962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45990.749734837962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45990.749734837962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45990.749734837962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45990.749734837962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45990.749734837962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45990.749734837962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45990.749734837962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45990.749734837962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45990.749734837962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45990.749734837962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45990.749734837962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45990.749734837962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45990.749734837962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45990.749734837962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45990.749734837962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45990.749734837962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45990.749734837962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45990.749734837962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45990.749734837962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45990.749734837962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45990.749734837962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45990.749734837962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45990.749734837962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45990.749734837962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45990.749734837962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45990.749734837962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45990.749734837962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45990.749734837962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45990.749734837962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45990.749734837962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45990.749734837962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45990.749734837962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45990.749734837962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45990.749734837962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45990.749734837962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45990.749734837962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45990.749734837962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45990.749734837962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45990.749734837962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45990.749734837962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45990.749734837962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45990.749734837962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45990.749734837962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45990.749734837962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45990.749734837962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45990.749734837962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45990.749734837962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45990.749734837962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45990.749734837962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45990.749734837962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45990.749734837962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45990.749734837962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45990.749734837962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45990.749734837962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45990.749734837962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45990.749734837962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45990.749734837962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45990.749734837962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45990.749734837962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45990.749734837962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45990.749734837962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45990.749734837962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45990.749734837962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45990.749734837962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45990.749734837962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45990.749734837962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45990.749734837962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45990.749734837962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45990.749734837962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45990.749734837962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45990.749734837962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45990.749734837962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45990.749734837962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45990.749734837962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45990.749734837962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45990.749734837962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45990.749734837962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45990.749734837962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45990.749734837962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45990.749734837962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45990.749734837962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45990.749734837962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45990.749734837962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45990.749734837962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45990.749734837962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45990.749734837962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45990.749734837962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45990.749734837962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45990.749734837962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45990.749734837962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45990.749734837962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45990.749734837962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45990.749734837962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45990.749734837962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45990.749734837962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45990.749734837962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45990.749734837962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45990.749734837962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45990.749734837962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45990.749734837962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45990.749734837962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45990.749734837962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45990.749734837962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45990.749734837962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45990.749734837962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45990.749734837962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45990.749734837962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45990.749734837962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45990.749734837962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45990.749734837962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45990.749734837962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45990.749734837962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45990.749734837962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45990.749734837962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45990.749734837962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45990.749734837962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45990.749734837962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45990.749734837962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45990.749734837962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45990.749734837962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45990.749734837962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45990.749734837962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45990.749734837962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45990.749734837962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45990.749734837962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45990.749734837962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45990.749734837962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45990.749734837962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45990.749734837962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45990.749734837962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45990.749734837962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45990.749734837962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45990.749734837962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45990.749734837962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45990.749734837962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45990.749734837962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45990.749734837962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45990.749734837962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45990.749734837962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45990.749734837962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45990.749734837962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45990.749734837962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45990.749734837962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45990.749734837962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45990.749734837962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45990.749734837962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45990.749734837962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45990.749734837962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45990.749734837962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45990.749734837962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45990.749734837962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45990.749734837962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45990.749734837962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45990.749734837962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45990.749734837962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45990.749734837962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45990.749734837962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45990.749734837962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45990.749734837962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45990.749734837962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45990.749734837962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45990.749734837962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45990.749734837962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45990.749734837962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45990.749734837962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45990.749734837962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45990.749734837962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45990.749734837962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45990.749734837962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45990.749734837962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45990.749734837962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45990.749734837962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45990.749734837962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45990.749734837962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45990.749734837962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45990.749734837962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45990.749734837962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45990.749734837962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45990.749734837962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45990.749734837962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45990.749734837962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45990.749734837962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45990.749734837962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45990.749734837962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45990.749734837962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45990.749734837962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45990.749734837962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45990.749734837962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45990.749734837962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45990.749734837962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45990.749734837962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45990.749734837962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45990.749734837962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45990.749734837962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45990.749734837962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45990.749734837962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45990.749734837962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45990.749734837962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45990.749734837962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45990.749734837962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45990.749734837962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45990.749734837962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45990.749734837962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45990.749734837962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45990.749734837962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45990.749734837962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45990.749734837962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45990.749734837962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45990.749734837962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45990.749734837962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45990.749734837962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45990.749734837962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45990.749734837962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45990.749734837962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45990.749734837962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45990.749734837962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45990.749734837962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45990.749734837962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45990.749734837962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45990.749734837962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45990.749734837962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45990.749734837962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45990.749734837962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45990.749734837962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45990.749734837962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45990.749734837962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45990.749734837962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45990.749734837962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45990.749734837962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45990.749734837962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45990.749734837962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45990.749734837962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45990.749734837962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45990.749734837962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45990.749734837962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45990.749734837962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45990.749734837962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45990.749734837962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45990.749734837962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45990.749734837962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45990.749734837962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45990.749734837962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45990.749734837962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45990.749734837962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45990.749734837962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45990.749734837962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45990.749734837962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45990.749734837962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45990.749734837962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45990.749734837962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45990.749734837962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45990.749734837962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45990.749734837962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45990.749734837962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45990.749734837962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45990.749734837962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45990.749734837962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45990.749734837962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45990.749734837962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45990.749734837962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45990.749734837962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45990.749734837962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45990.749734837962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45990.749734837962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45990.749734837962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45990.749734837962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45990.749734837962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45990.749734837962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45990.749734837962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45990.749734837962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45990.749734837962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45990.749734837962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45990.749734837962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45990.749734837962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45990.749734837962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45990.749734837962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45990.749734837962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45990.749734837962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45990.749734837962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45990.749734837962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45990.749734837962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45990.749734837962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45990.749734837962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45990.749734837962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45990.749734837962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45990.749734837962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45990.749734837962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45990.749734837962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45990.749734837962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45990.749734837962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45990.749734837962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45990.749734837962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45990.749734837962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45990.749734837962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45990.749734837962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45990.749734837962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45990.749734837962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45990.749734837962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45990.749734837962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45990.749734837962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45990.749734837962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45990.749734837962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45990.749734837962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45990.749734837962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45990.749734837962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45990.749734837962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45990.749734837962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45990.749734837962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45990.749734837962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45990.749734837962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45990.749734837962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45990.749734837962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45990.749734837962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45990.749734837962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45990.749734837962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45990.749734837962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45990.749734837962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45990.749734837962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45990.749734837962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45990.749734837962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45990.749734837962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45990.749734837962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45990.749734837962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45990.749734837962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45990.749734837962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45990.749734837962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45990.749734837962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45990.749734837962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45990.749734837962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45990.749734837962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45990.749734837962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45990.749734837962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45990.749734837962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45990.749734837962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45990.749734837962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45990.749734837962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45990.749734837962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45990.749734837962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45990.749734837962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45990.749734837962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45990.749734837962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45990.749734837962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45990.749734837962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45990.749734837962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45990.749734837962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45990.749734837962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45990.749734837962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45990.749734837962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45990.749734837962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45990.749734837962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45990.749734837962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45990.749734837962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45990.749734837962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45990.749734837962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45990.749734837962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45990.749734837962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45990.749734837962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45990.749734837962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45990.749734837962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45990.749734837962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45990.749734837962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45990.749734837962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45990.749734837962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45990.749734837962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45990.749734837962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45990.749734837962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45990.749734837962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45990.749734837962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45990.749734837962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45990.749734837962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45990.749734837962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45990.749734837962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45990.749734837962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45990.749734837962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45990.749734837962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45990.749734837962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45990.749734837962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45990.749734837962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45990.749734837962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45990.749734837962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45990.749734837962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45990.749734837962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45990.749734837962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45990.749734837962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45990.749734837962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45990.749734837962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45990.749734837962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45990.749734837962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45990.749734837962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45990.749734837962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45990.749734837962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45990.749734837962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45990.749734837962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45990.749734837962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45990.749734837962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45990.749734837962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45990.749734837962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45990.749734837962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45990.749734837962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45990.749734837962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45990.749734837962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45990.749734837962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45990.749734837962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45990.749734837962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45990.749734837962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45990.749734837962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45990.749734837962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45990.749734837962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45990.749734837962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45990.749734837962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45990.749734837962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45990.749734837962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45990.749734837962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45990.749734837962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45990.749734837962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45990.749734837962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45990.749734837962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45990.749734837962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45990.749734837962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45990.749734837962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45990.749734837962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45990.749734837962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45990.749734837962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45990.749734837962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45990.749734837962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45990.749734837962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45990.749734837962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45990.749734837962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45990.749734837962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45990.749734837962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45990.749734837962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45990.749734837962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45990.749734837962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45990.749734837962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45990.749734837962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45990.749734837962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45990.749734837962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45990.749734837962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45990.749734837962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45990.749734837962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45990.749734837962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45990.749734837962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45990.749734837962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45990.749734837962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45990.749734837962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45990.749734837962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45990.749734837962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45990.749734837962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45990.749734837962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45990.749734837962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45990.749734837962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45990.749734837962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45990.749734837962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45990.749734837962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45990.749734837962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45990.749734837962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45990.749734837962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45990.749734837962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45990.749734837962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45990.749734837962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45990.749734837962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45990.749734837962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45990.749734837962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45990.749734837962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45990.749734837962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45990.749734837962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45990.749734837962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45990.749734837962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45990.749734837962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45990.749734837962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45990.749734837962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45990.749734837962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45990.749734837962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45990.749734837962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45990.749734837962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45990.749734837962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45990.749734837962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45990.749734837962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45990.749734837962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45990.749734837962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45990.749734837962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45990.749734837962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45990.749734837962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45990.749734837962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45990.749734837962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45990.749734837962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45990.749734837962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45990.749734837962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45990.749734837962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45990.749734837962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45990.749734837962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45990.749734837962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45990.749734837962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45990.749734837962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45990.749734837962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45990.749734837962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45990.749734837962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45990.749734837962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45990.749734837962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45990.749734837962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45990.749734837962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45990.749734837962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45990.749734837962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45990.749734837962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45990.749734837962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45990.749734837962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45990.749734837962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45990.749734837962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45990.749734837962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45990.749734837962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45990.749734837962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45990.749734837962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45990.749734837962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45990.749734837962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45990.749734837962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45990.749734837962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45990.749734837962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45990.749734837962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45990.749734837962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45990.749734837962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45990.749734837962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45990.749734837962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45990.749734837962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45990.749734837962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45990.749734837962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45990.749734837962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45990.749734837962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45990.749734837962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45990.749734837962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45990.749734837962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45990.749734837962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45990.749734837962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45990.749734837962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45990.749734837962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45990.749734837962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45990.749734837962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45990.749734837962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45990.749734837962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45990.749734837962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45990.749734837962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45990.749734837962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45990.749734837962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45990.749734837962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45990.749734837962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45990.749734837962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45990.749734837962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45990.749734837962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45990.749734837962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45990.749734837962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45990.749734837962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45990.749734837962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45990.749734837962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45990.749734837962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45990.749734837962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45990.749734837962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45990.749734837962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45990.749734837962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45990.749734837962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45990.749734837962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45990.749734837962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45990.749734837962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45990.749734837962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45990.749734837962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45990.749734837962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45990.749734837962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45990.749734837962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45990.749734837962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45990.749734837962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45990.749734837962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45990.749734837962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45990.749734837962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45990.749734837962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45990.749734837962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45990.749734837962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45990.749734837962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45990.749734837962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45990.749734837962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45990.749734837962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45990.749734837962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45990.749734837962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45990.749734837962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45990.749734837962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45990.749734837962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45990.749734837962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45990.749734837962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45990.749734837962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45990.749734837962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45990.749734837962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45990.749734837962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45990.749734837962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45990.749734837962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45990.749734837962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45990.749734837962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45990.749734837962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45990.749734837962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45990.749734837962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45990.749734837962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45990.749734837962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45990.749734837962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45990.749734837962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45990.749734837962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45990.749734837962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45990.749734837962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45990.749734837962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45990.749734837962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45990.749734837962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45990.749734837962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45990.749734837962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45990.749734837962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45990.749734837962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45990.749734837962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45990.749734837962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45990.749734837962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45990.749734837962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45990.749734837962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45990.749734837962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45990.749734837962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45990.749734837962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45990.749734837962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45990.749734837962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45990.749734837962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45990.749734837962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45990.749734837962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45990.749734837962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45990.749734837962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45990.749734837962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45990.749734837962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45990.749734837962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45990.749734837962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45990.749734837962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45990.749734837962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45990.749734837962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45990.749734837962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45990.749734837962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45990.749734837962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45990.749734837962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45990.749734837962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45990.749734837962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45990.749734837962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45990.749734837962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45990.749734837962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45990.749734837962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45990.749734837962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45990.749734837962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45990.749734837962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45990.749734837962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45990.749734837962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45990.749734837962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45990.749734837962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45990.749734837962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45990.749734837962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45990.749734837962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45990.749734837962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45990.749734837962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45990.749734837962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45990.749734837962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45990.749734837962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45990.749734837962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45990.749734837962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45990.749734837962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45990.749734837962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45990.749734837962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45990.749734837962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45990.749734837962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45990.749734837962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45990.749734837962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45990.749734837962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45990.749734837962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45990.749734837962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45990.749734837962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45990.749734837962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45990.749734837962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45990.749734837962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45990.749734837962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45990.749734837962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45990.749734837962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45990.749734837962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45990.749734837962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45990.749734837962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45990.749734837962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45990.749734837962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45990.749734837962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45990.749734837962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45990.749734837962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45990.749734837962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45990.749734837962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45990.749734837962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45990.749734837962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45990.749734837962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45990.749734837962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45990.749734837962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45990.749734837962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45990.749734837962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45990.749734837962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45990.749734837962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45990.749734837962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45990.749734837962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45990.749734837962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45990.749734837962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45990.749734837962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45990.749734837962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45990.749734837962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45990.749734837962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45990.749734837962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45990.749734837962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45990.749734837962</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39201</v>
      </c>
      <c r="B2" s="88" t="str">
        <f>IFERROR(VLOOKUP(D2,DB!A:K,11,0),"")</f>
        <v>R4</v>
      </c>
      <c r="C2" s="90">
        <v>1</v>
      </c>
      <c r="D2" s="88" t="s">
        <v>35166</v>
      </c>
      <c r="E2" s="91" t="s">
        <v>39106</v>
      </c>
      <c r="F2" s="92">
        <v>45703.480717592596</v>
      </c>
      <c r="G2" s="93">
        <f ca="1">IFERROR(NOW()-F2,"")</f>
        <v>287.26901724536583</v>
      </c>
      <c r="H2" s="92">
        <v>45703.474768518521</v>
      </c>
      <c r="I2" s="92" t="str">
        <f>IFERROR(VLOOKUP(D2,DB!A:F,6,0),"")</f>
        <v>SCECO</v>
      </c>
      <c r="J2" s="92" t="str">
        <f>IFERROR(VLOOKUP(D2,DB!A:G,7,0),"")</f>
        <v>Dead</v>
      </c>
      <c r="K2" s="94" t="s">
        <v>39202</v>
      </c>
      <c r="L2" s="88" t="str">
        <f>IFERROR(VLOOKUP(D2,DB!A:I,9,0),"")</f>
        <v>Latis</v>
      </c>
    </row>
    <row r="3" spans="1:16" ht="15" customHeight="1">
      <c r="A3" s="110" t="s">
        <v>39203</v>
      </c>
      <c r="B3" s="110" t="str">
        <f>IFERROR(VLOOKUP(D3,DB!A:K,11,0),"")</f>
        <v>R4</v>
      </c>
      <c r="C3" s="90">
        <v>3</v>
      </c>
      <c r="D3" s="88" t="s">
        <v>31991</v>
      </c>
      <c r="E3" s="91" t="s">
        <v>39109</v>
      </c>
      <c r="F3" s="92">
        <v>45990.727048611108</v>
      </c>
      <c r="G3" s="93">
        <f t="shared" ref="G3:G47" ca="1" si="0">IFERROR(NOW()-F3,"")</f>
        <v>2.268622685369337E-2</v>
      </c>
      <c r="H3" s="92">
        <v>45990.719409722224</v>
      </c>
      <c r="I3" s="110" t="str">
        <f>IFERROR(VLOOKUP(D3,DB!A:F,6,0),"")</f>
        <v>SCECO</v>
      </c>
      <c r="J3" s="110" t="str">
        <f>IFERROR(VLOOKUP(D3,DB!A:G,7,0),"")</f>
        <v>Dead</v>
      </c>
      <c r="K3" s="94" t="s">
        <v>39204</v>
      </c>
      <c r="L3" s="88" t="str">
        <f>IFERROR(VLOOKUP(D3,DB!A:I,9,0),"")</f>
        <v>Latis</v>
      </c>
    </row>
    <row r="4" spans="1:16" ht="15" customHeight="1">
      <c r="A4" s="110" t="s">
        <v>39205</v>
      </c>
      <c r="B4" s="110" t="str">
        <f>IFERROR(VLOOKUP(D4,DB!A:K,11,0),"")</f>
        <v>R4</v>
      </c>
      <c r="C4" s="90">
        <v>1</v>
      </c>
      <c r="D4" s="88" t="s">
        <v>30313</v>
      </c>
      <c r="E4" s="91" t="s">
        <v>39106</v>
      </c>
      <c r="F4" s="92"/>
      <c r="G4" s="93">
        <f t="shared" ca="1" si="0"/>
        <v>45990.749734837962</v>
      </c>
      <c r="H4" s="92">
        <v>45990.733472222222</v>
      </c>
      <c r="I4" s="110" t="str">
        <f>IFERROR(VLOOKUP(D4,DB!A:F,6,0),"")</f>
        <v>SCECO</v>
      </c>
      <c r="J4" s="110" t="str">
        <f>IFERROR(VLOOKUP(D4,DB!A:G,7,0),"")</f>
        <v>Dead</v>
      </c>
      <c r="K4" s="94" t="s">
        <v>39206</v>
      </c>
      <c r="L4" s="88" t="str">
        <f>IFERROR(VLOOKUP(D4,DB!A:I,9,0),"")</f>
        <v>Latis</v>
      </c>
    </row>
    <row r="5" spans="1:16" ht="15" customHeight="1">
      <c r="A5" s="110"/>
      <c r="B5" s="110" t="str">
        <f>IFERROR(VLOOKUP(D5,DB!A:K,11,0),"")</f>
        <v/>
      </c>
      <c r="C5" s="90"/>
      <c r="D5" s="88"/>
      <c r="E5" s="91"/>
      <c r="F5" s="92"/>
      <c r="G5" s="93">
        <f t="shared" ca="1" si="0"/>
        <v>45990.749734837962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45990.749734837962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45990.749734837962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45990.749734837962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45990.749734837962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45990.749734837962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45990.749734837962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53"/>
      <c r="E12" s="91"/>
      <c r="F12" s="92"/>
      <c r="G12" s="93">
        <f t="shared" ca="1" si="0"/>
        <v>45990.749734837962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45990.749734837962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45990.749734837962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45990.749734837962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45990.749734837962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45990.749734837962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45990.749734837962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45990.749734837962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45990.749734837962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45990.749734837962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45990.749734837962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45990.749734837962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45990.749734837962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45990.749734837962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45990.749734837962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45990.749734837962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45990.749734837962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45990.749734837962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45990.749734837962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45990.749734837962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45990.749734837962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45990.749734837962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45990.749734837962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45990.749734837962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45990.749734837962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45990.749734837962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45990.749734837962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45990.749734837962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45990.749734837962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45990.749734837962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45990.749734837962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45990.749734837962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45990.749734837962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45990.749734837962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45990.749734837962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45990.749734837962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ref="G48:G111" ca="1" si="1">IFERROR(NOW()-F48,"")</f>
        <v>45990.749734837962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45990.749734837962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45990.749734837962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45990.749734837962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45990.749734837962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45990.749734837962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45990.749734837962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45990.749734837962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45990.749734837962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45990.749734837962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45990.749734837962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45990.749734837962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45990.749734837962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45990.749734837962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45990.749734837962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45990.749734837962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45990.749734837962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45990.749734837962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45990.749734837962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45990.749734837962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45990.749734837962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45990.749734837962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45990.749734837962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45990.749734837962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45990.749734837962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45990.749734837962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45990.749734837962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45990.749734837962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45990.749734837962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45990.749734837962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45990.749734837962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45990.749734837962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45990.749734837962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45990.749734837962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45990.749734837962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45990.749734837962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45990.749734837962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45990.749734837962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45990.749734837962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45990.749734837962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45990.749734837962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45990.749734837962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45990.749734837962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45990.749734837962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45990.749734837962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45990.749734837962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45990.749734837962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45990.749734837962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45990.749734837962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45990.749734837962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45990.749734837962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45990.749734837962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45990.749734837962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45990.749734837962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45990.749734837962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45990.749734837962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45990.749734837962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45990.749734837962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45990.749734837962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45990.749734837962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45990.749734837962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45990.749734837962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45990.749734837962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45990.749734837962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ref="G112:G175" ca="1" si="2">IFERROR(NOW()-F112,"")</f>
        <v>45990.749734837962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45990.749734837962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45990.749734837962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45990.749734837962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45990.749734837962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45990.749734837962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45990.749734837962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45990.749734837962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45990.749734837962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45990.749734837962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45990.749734837962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45990.749734837962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45990.749734837962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45990.749734837962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45990.749734837962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45990.749734837962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45990.749734837962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45990.749734837962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45990.749734837962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45990.749734837962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45990.749734837962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45990.749734837962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45990.749734837962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45990.749734837962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45990.749734837962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45990.749734837962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45990.749734837962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45990.749734837962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45990.749734837962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45990.749734837962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45990.749734837962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45990.749734837962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45990.749734837962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45990.749734837962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45990.749734837962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45990.749734837962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45990.749734837962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45990.749734837962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45990.749734837962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45990.749734837962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45990.749734837962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45990.749734837962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45990.749734837962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45990.749734837962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45990.749734837962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45990.749734837962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45990.749734837962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45990.749734837962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45990.749734837962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45990.749734837962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45990.749734837962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45990.749734837962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45990.749734837962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45990.749734837962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45990.749734837962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45990.749734837962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45990.749734837962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45990.749734837962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45990.749734837962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45990.749734837962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45990.749734837962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45990.749734837962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45990.749734837962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45990.749734837962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ref="G176:G239" ca="1" si="3">IFERROR(NOW()-F176,"")</f>
        <v>45990.749734837962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45990.749734837962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45990.749734837962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45990.749734837962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45990.749734837962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45990.749734837962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45990.749734837962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45990.749734837962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45990.749734837962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45990.749734837962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45990.749734837962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45990.749734837962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45990.749734837962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45990.749734837962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45990.749734837962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45990.749734837962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45990.749734837962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45990.749734837962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45990.749734837962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45990.749734837962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45990.749734837962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45990.749734837962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45990.749734837962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45990.749734837962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45990.749734837962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45990.749734837962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45990.749734837962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45990.749734837962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45990.749734837962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45990.749734837962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45990.749734837962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45990.749734837962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45990.749734837962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45990.749734837962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45990.749734837962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45990.749734837962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45990.749734837962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45990.749734837962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45990.749734837962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45990.749734837962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45990.749734837962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45990.749734837962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45990.749734837962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45990.749734837962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45990.749734837962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45990.749734837962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45990.749734837962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45990.749734837962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45990.749734837962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45990.749734837962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45990.749734837962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45990.749734837962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45990.749734837962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45990.749734837962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45990.749734837962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45990.749734837962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45990.749734837962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45990.749734837962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45990.749734837962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45990.749734837962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45990.749734837962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45990.749734837962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45990.749734837962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45990.749734837962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ref="G240:G285" ca="1" si="4">IFERROR(NOW()-F240,"")</f>
        <v>45990.749734837962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45990.749734837962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45990.749734837962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45990.749734837962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45990.749734837962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45990.749734837962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45990.749734837962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45990.749734837962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45990.749734837962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45990.749734837962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45990.749734837962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45990.749734837962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45990.749734837962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45990.749734837962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45990.749734837962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45990.749734837962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45990.749734837962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45990.749734837962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45990.749734837962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45990.749734837962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45990.749734837962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45990.749734837962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45990.749734837962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45990.749734837962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45990.749734837962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45990.749734837962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45990.749734837962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45990.749734837962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45990.749734837962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45990.749734837962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45990.749734837962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45990.749734837962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45990.749734837962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45990.749734837962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45990.749734837962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45990.749734837962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45990.749734837962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45990.749734837962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45990.749734837962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45990.749734837962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45990.749734837962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45990.749734837962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45990.749734837962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45990.749734837962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45990.749734837962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45990.749734837962</v>
      </c>
      <c r="H285" s="92"/>
      <c r="I285" s="110" t="str">
        <f>IFERROR(VLOOKUP(D285,DB!A:F,6,0),"")</f>
        <v/>
      </c>
      <c r="J285" s="110" t="str">
        <f>IFERROR(VLOOKUP(D285,DB!A:G,7,0),"")</f>
        <v/>
      </c>
      <c r="K285" s="94"/>
      <c r="L285" s="88" t="str">
        <f>IFERROR(VLOOKUP(D285,DB!A:I,9,0),"")</f>
        <v/>
      </c>
    </row>
  </sheetData>
  <dataValidations count="2">
    <dataValidation allowBlank="1" showInputMessage="1" showErrorMessage="1" sqref="E1" xr:uid="{A4F81451-56CC-4543-9497-104C4E44EE4B}"/>
    <dataValidation type="list" allowBlank="1" showInputMessage="1" showErrorMessage="1" sqref="E2:E2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39207</v>
      </c>
      <c r="B2" s="37" t="str">
        <f>IFERROR(VLOOKUP(D2,DB!A:K,11,0),"")</f>
        <v>R5</v>
      </c>
      <c r="C2" s="37">
        <v>3</v>
      </c>
      <c r="D2" s="103" t="s">
        <v>36085</v>
      </c>
      <c r="E2" s="37" t="s">
        <v>39106</v>
      </c>
      <c r="F2" s="38">
        <v>45891.832060185188</v>
      </c>
      <c r="G2" s="105">
        <f ca="1">IFERROR(NOW()-F2,"")</f>
        <v>98.917674652773712</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39109</v>
      </c>
      <c r="F3" s="38">
        <v>45926.188877314817</v>
      </c>
      <c r="G3" s="105">
        <f t="shared" ref="G3" ca="1" si="0">IFERROR(NOW()-F3,"")</f>
        <v>64.560857523145387</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39109</v>
      </c>
      <c r="F4" s="107">
        <v>45948.661111111112</v>
      </c>
      <c r="G4" s="108">
        <f t="shared" ref="G4" ca="1" si="1">IFERROR(NOW()-F4,"")</f>
        <v>42.088623726849619</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9.3764362268484547</v>
      </c>
      <c r="H5" s="139">
        <v>45981.360798611109</v>
      </c>
      <c r="I5" s="106" t="str">
        <f>IFERROR(VLOOKUP(D5,DB!A:F,6,0),"")</f>
        <v>SCECO</v>
      </c>
      <c r="J5" s="106" t="str">
        <f>IFERROR(VLOOKUP(D5,DB!A:G,7,0),"")</f>
        <v>Dead</v>
      </c>
      <c r="K5" s="106" t="s">
        <v>39214</v>
      </c>
      <c r="L5" s="106" t="str">
        <f>IFERROR(VLOOKUP(D5,DB!A:I,9,0),"")</f>
        <v>Latis</v>
      </c>
    </row>
    <row r="6" spans="1:13" ht="30.75">
      <c r="A6" s="37" t="s">
        <v>39215</v>
      </c>
      <c r="B6" s="37" t="str">
        <f>IFERROR(VLOOKUP(D6,DB!A:K,11,0),"")</f>
        <v>R5</v>
      </c>
      <c r="C6" s="37">
        <v>1</v>
      </c>
      <c r="D6" s="106" t="s">
        <v>32138</v>
      </c>
      <c r="E6" s="37" t="s">
        <v>39106</v>
      </c>
      <c r="F6" s="38">
        <v>45989.951909722222</v>
      </c>
      <c r="G6" s="138">
        <f ca="1">IFERROR(NOW()-F6,"")</f>
        <v>0.7978251157401246</v>
      </c>
      <c r="H6" s="38">
        <v>45989.971354166664</v>
      </c>
      <c r="I6" s="37" t="str">
        <f>IFERROR(VLOOKUP(D6,DB!A:F,6,0),"")</f>
        <v>SCECO</v>
      </c>
      <c r="J6" s="37" t="str">
        <f>IFERROR(VLOOKUP(D6,DB!A:G,7,0),"")</f>
        <v>Dead</v>
      </c>
      <c r="K6" s="37" t="s">
        <v>39216</v>
      </c>
      <c r="L6" s="37" t="str">
        <f>IFERROR(VLOOKUP(D6,DB!A:I,9,0),"")</f>
        <v>Latis</v>
      </c>
    </row>
    <row r="7" spans="1:13">
      <c r="A7" s="37" t="s">
        <v>39217</v>
      </c>
      <c r="B7" s="37" t="str">
        <f>IFERROR(VLOOKUP(D7,DB!A:K,11,0),"")</f>
        <v>R5</v>
      </c>
      <c r="C7" s="37">
        <v>1</v>
      </c>
      <c r="D7" s="106" t="s">
        <v>32904</v>
      </c>
      <c r="E7" s="37" t="s">
        <v>39106</v>
      </c>
      <c r="F7" s="38">
        <v>45990.518252314818</v>
      </c>
      <c r="G7" s="138">
        <f ca="1">IFERROR(NOW()-F7,"")</f>
        <v>0.2314825231442228</v>
      </c>
      <c r="H7" s="38">
        <v>45990.335613425923</v>
      </c>
      <c r="I7" s="37" t="str">
        <f>IFERROR(VLOOKUP(D7,DB!A:F,6,0),"")</f>
        <v>SCECO</v>
      </c>
      <c r="J7" s="37" t="str">
        <f>IFERROR(VLOOKUP(D7,DB!A:G,7,0),"")</f>
        <v>Dead</v>
      </c>
      <c r="K7" s="37" t="s">
        <v>39218</v>
      </c>
      <c r="L7" s="37" t="str">
        <f>IFERROR(VLOOKUP(D7,DB!A:I,9,0),"")</f>
        <v>Latis</v>
      </c>
    </row>
    <row r="8" spans="1:13">
      <c r="A8" s="37"/>
      <c r="B8" s="37" t="str">
        <f>IFERROR(VLOOKUP(D8,DB!A:K,11,0),"")</f>
        <v/>
      </c>
      <c r="C8" s="37"/>
      <c r="D8" s="106"/>
      <c r="E8" s="37"/>
      <c r="F8" s="38"/>
      <c r="G8" s="138">
        <f ca="1">IFERROR(NOW()-F8,"")</f>
        <v>45990.749734837962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45990.749734837962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45990.749734837962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45990.749734837962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45990.749734837962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45990.749734837962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45990.749734837962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45990.749734837962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45990.749734837962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45990.749734837962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45990.749734837962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45990.749734837962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45990.749734837962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45990.749734837962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45990.749734837962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45990.749734837962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45990.749734837962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45990.749734837962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45990.749734837962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45990.749734837962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45990.749734837962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45990.749734837962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45990.749734837962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45990.749734837962</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45990.749734837962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45990.749734837962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45990.749734837962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45990.749734837962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45990.749734837962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45990.749734837962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45990.749734837962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45990.749734837962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45990.749734837962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45990.749734837962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45990.749734837962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45990.749734837962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45990.749734837962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45990.749734837962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45990.749734837962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45990.749734837962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45990.749734837962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45990.749734837962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45990.749734837962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45990.749734837962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45990.749734837962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45990.749734837962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45990.749734837962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45990.749734837962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45990.749734837962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45990.749734837962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45990.749734837962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45990.749734837962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45990.749734837962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45990.749734837962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45990.749734837962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45990.749734837962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45990.749734837962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45990.749734837962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45990.749734837962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45990.749734837962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45990.749734837962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45990.749734837962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45990.749734837962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45990.749734837962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45990.749734837962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45990.749734837962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45990.749734837962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45990.749734837962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45990.749734837962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45990.749734837962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45990.749734837962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45990.749734837962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45990.749734837962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45990.749734837962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45990.749734837962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45990.749734837962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45990.749734837962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45990.749734837962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45990.749734837962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45990.749734837962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45990.749734837962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45990.749734837962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45990.749734837962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45990.749734837962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45990.749734837962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45990.749734837962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45990.749734837962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45990.749734837962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45990.749734837962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45990.749734837962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45990.749734837962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45990.749734837962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45990.749734837962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45990.749734837962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45990.749734837962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45990.749734837962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45990.749734837962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45990.749734837962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45990.749734837962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45990.749734837962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45990.749734837962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45990.749734837962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45990.749734837962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45990.749734837962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45990.749734837962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45990.749734837962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45990.749734837962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45990.749734837962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45990.749734837962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45990.749734837962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45990.749734837962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45990.749734837962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45990.749734837962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45990.749734837962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45990.749734837962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45990.749734837962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45990.749734837962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45990.749734837962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45990.749734837962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45990.749734837962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45990.749734837962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45990.749734837962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45990.749734837962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45990.749734837962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45990.749734837962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45990.749734837962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45990.749734837962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45990.749734837962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45990.749734837962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45990.749734837962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45990.749734837962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45990.749734837962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45990.749734837962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45990.749734837962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45990.749734837962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45990.749734837962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45990.749734837962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45990.749734837962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45990.749734837962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45990.749734837962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45990.749734837962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45990.749734837962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45990.749734837962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45990.749734837962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45990.749734837962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45990.749734837962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45990.749734837962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45990.749734837962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45990.749734837962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45990.749734837962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45990.749734837962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45990.749734837962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45990.749734837962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45990.749734837962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45990.749734837962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45990.749734837962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45990.749734837962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45990.749734837962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45990.749734837962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45990.749734837962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45990.749734837962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45990.749734837962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45990.749734837962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45990.749734837962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45990.749734837962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45990.749734837962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45990.749734837962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45990.749734837962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45990.749734837962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45990.749734837962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45990.749734837962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45990.749734837962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45990.749734837962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45990.749734837962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45990.749734837962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45990.749734837962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45990.749734837962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45990.749734837962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45990.749734837962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45990.749734837962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45990.749734837962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45990.749734837962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45990.749734837962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45990.749734837962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45990.749734837962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45990.749734837962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45990.749734837962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45990.749734837962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45990.749734837962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45990.749734837962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45990.749734837962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45990.749734837962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45990.749734837962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45990.749734837962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45990.749734837962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45990.749734837962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45990.749734837962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45990.749734837962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45990.749734837962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45990.749734837962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45990.749734837962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45990.749734837962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45990.749734837962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45990.749734837962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45990.749734837962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45990.749734837962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45990.749734837962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45990.749734837962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45990.749734837962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45990.749734837962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45990.749734837962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45990.749734837962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45990.749734837962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45990.749734837962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45990.749734837962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45990.749734837962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45990.749734837962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45990.749734837962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45990.749734837962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45990.749734837962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45990.749734837962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45990.749734837962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45990.749734837962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45990.749734837962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45990.749734837962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45990.749734837962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45990.749734837962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45990.749734837962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45990.749734837962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45990.749734837962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45990.749734837962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45990.749734837962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45990.749734837962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45990.749734837962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45990.749734837962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45990.749734837962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45990.749734837962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45990.749734837962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45990.749734837962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45990.749734837962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45990.749734837962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45990.749734837962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45990.749734837962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45990.749734837962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45990.749734837962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45990.749734837962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45990.749734837962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45990.749734837962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45990.749734837962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45990.749734837962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45990.749734837962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45990.749734837962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45990.749734837962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45990.749734837962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45990.749734837962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45990.749734837962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45990.749734837962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45990.749734837962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45990.749734837962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45990.749734837962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45990.749734837962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45990.749734837962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45990.749734837962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45990.749734837962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45990.749734837962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45990.749734837962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45990.749734837962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45990.749734837962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45990.749734837962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45990.749734837962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45990.749734837962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45990.749734837962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45990.749734837962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45990.749734837962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45990.749734837962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45990.749734837962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45990.749734837962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45990.749734837962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45990.749734837962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45990.749734837962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45990.749734837962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45990.749734837962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45990.749734837962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45990.749734837962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45990.749734837962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45990.749734837962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45990.749734837962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45990.749734837962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45990.749734837962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45990.749734837962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45990.749734837962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45990.749734837962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45990.749734837962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45990.749734837962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45990.749734837962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45990.749734837962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45990.749734837962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45990.749734837962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45990.749734837962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45990.749734837962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45990.749734837962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45990.749734837962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45990.749734837962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45990.749734837962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45990.749734837962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45990.749734837962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45990.749734837962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45990.749734837962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45990.749734837962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45990.749734837962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45990.749734837962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45990.749734837962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45990.749734837962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45990.749734837962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45990.749734837962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45990.749734837962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45990.749734837962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45990.749734837962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45990.749734837962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45990.749734837962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45990.749734837962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45990.749734837962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45990.749734837962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45990.749734837962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45990.749734837962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45990.749734837962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45990.749734837962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45990.749734837962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45990.749734837962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45990.749734837962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45990.749734837962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45990.749734837962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45990.749734837962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45990.749734837962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45990.749734837962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45990.749734837962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45990.749734837962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45990.749734837962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45990.749734837962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45990.749734837962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45990.749734837962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45990.749734837962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45990.749734837962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45990.749734837962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45990.749734837962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45990.749734837962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45990.749734837962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45990.749734837962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45990.749734837962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45990.749734837962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45990.749734837962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45990.749734837962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45990.749734837962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45990.749734837962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45990.749734837962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45990.749734837962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45990.749734837962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45990.749734837962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45990.749734837962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45990.749734837962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45990.749734837962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45990.749734837962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45990.749734837962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45990.749734837962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45990.749734837962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45990.749734837962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45990.749734837962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45990.749734837962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45990.749734837962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45990.749734837962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45990.749734837962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45990.749734837962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45990.749734837962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45990.749734837962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45990.749734837962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45990.749734837962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45990.749734837962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45990.749734837962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45990.749734837962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45990.749734837962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45990.749734837962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45990.749734837962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45990.749734837962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45990.749734837962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45990.749734837962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45990.749734837962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45990.749734837962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45990.749734837962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45990.749734837962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45990.749734837962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45990.749734837962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45990.749734837962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45990.749734837962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45990.749734837962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45990.749734837962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45990.749734837962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45990.749734837962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45990.749734837962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45990.749734837962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45990.749734837962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45990.749734837962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45990.749734837962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45990.749734837962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45990.749734837962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45990.749734837962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45990.749734837962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45990.749734837962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45990.749734837962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45990.749734837962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45990.749734837962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45990.749734837962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45990.749734837962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45990.749734837962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45990.749734837962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45990.749734837962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45990.749734837962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45990.749734837962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45990.749734837962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45990.749734837962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45990.749734837962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45990.749734837962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45990.749734837962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45990.749734837962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45990.749734837962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45990.749734837962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45990.749734837962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45990.749734837962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45990.749734837962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45990.749734837962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45990.749734837962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45990.749734837962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45990.749734837962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45990.749734837962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45990.749734837962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45990.749734837962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45990.749734837962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45990.749734837962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45990.749734837962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45990.749734837962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45990.749734837962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45990.749734837962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45990.749734837962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45990.749734837962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45990.749734837962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45990.749734837962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45990.749734837962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45990.749734837962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45990.749734837962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45990.749734837962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45990.749734837962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45990.749734837962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45990.749734837962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45990.749734837962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45990.749734837962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45990.749734837962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45990.749734837962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45990.749734837962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45990.749734837962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45990.749734837962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45990.749734837962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45990.749734837962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45990.749734837962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45990.749734837962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45990.749734837962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45990.749734837962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45990.749734837962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45990.749734837962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45990.749734837962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45990.749734837962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45990.749734837962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45990.749734837962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45990.749734837962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45990.749734837962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45990.749734837962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45990.749734837962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45990.749734837962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45990.749734837962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45990.749734837962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45990.749734837962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45990.749734837962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45990.749734837962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45990.749734837962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45990.749734837962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45990.749734837962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45990.749734837962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45990.749734837962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45990.749734837962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45990.749734837962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45990.749734837962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45990.749734837962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45990.749734837962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45990.749734837962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45990.749734837962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45990.749734837962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45990.749734837962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45990.749734837962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45990.749734837962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45990.749734837962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45990.749734837962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45990.749734837962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45990.749734837962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45990.749734837962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45990.749734837962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45990.749734837962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45990.749734837962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45990.749734837962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45990.749734837962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45990.749734837962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45990.749734837962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45990.749734837962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45990.749734837962</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45990.749734837962</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2025-11-29T15:01:05Z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