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05" documentId="120_S{2AC9BD13-BADA-5192-A53E-5A8FF88502F6}" xr6:coauthVersionLast="47" xr6:coauthVersionMax="47" xr10:uidLastSave="{CDFBE23E-E306-43A0-A615-3179A8C72C4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<sst xmlns="http://schemas.openxmlformats.org/spreadsheetml/2006/main" count="180269" uniqueCount="39121">
  <si>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</si>
  <si>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</si>
  <si>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</si>
  <si>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</si>
  <si>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</si>
  <si>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</si>
  <si>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</si>
  <si>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</si>
  <si>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</si>
  <si>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</si>
  <si>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</si>
  <si>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</si>
  <si>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</si>
  <si>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</si>
  <si>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</si>
  <si>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</si>
  <si>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</si>
  <si>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</si>
  <si>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</si>
  <si>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</si>
  <si>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</si>
  <si>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</si>
  <si>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</si>
  <si>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</si>
  <si>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</si>
  <si>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</si>
  <si>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</si>
  <si>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</si>
  <si>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</si>
  <si>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</si>
  <si>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</si>
  <si>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</si>
  <si>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</si>
  <si>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</si>
  <si>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</si>
  <si>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</si>
  <si>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</si>
  <si>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</si>
  <si>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</si>
  <si>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</si>
  <si>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</si>
  <si>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</si>
  <si>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</si>
  <si>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</si>
  <si>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</si>
  <si>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</si>
  <si>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</si>
  <si>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</si>
  <si>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</si>
  <si>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</si>
  <si>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</si>
  <si>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</si>
  <si>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</si>
  <si>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</si>
  <si>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</si>
  <si>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</si>
  <si>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</si>
  <si>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</si>
  <si>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</si>
  <si>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</si>
  <si>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</si>
  <si>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</si>
  <si>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</si>
  <si>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</si>
  <si>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</si>
  <si>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</si>
  <si>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</si>
  <si>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</si>
  <si>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</si>
  <si>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</si>
  <si>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</si>
  <si>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</si>
  <si>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</si>
  <si>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</si>
  <si>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</si>
  <si>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</si>
  <si>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</si>
  <si>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</si>
  <si>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</si>
  <si>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</si>
  <si>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</si>
  <si>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</si>
  <si>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</si>
  <si>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</si>
  <si>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</si>
  <si>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</si>
  <si>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</si>
  <si>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</si>
  <si>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</si>
  <si>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</si>
  <si>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</si>
  <si>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</si>
  <si>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</si>
  <si>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</si>
  <si>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</si>
  <si>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</si>
  <si>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</si>
  <si>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</si>
  <si>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</si>
  <si>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</si>
  <si>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</si>
  <si>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</si>
  <si>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</si>
  <si>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</si>
  <si>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</si>
  <si>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</si>
  <si>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</si>
  <si>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</si>
  <si>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</si>
  <si>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</si>
  <si>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</si>
  <si>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</si>
  <si>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</si>
  <si>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</si>
  <si>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</si>
  <si>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</si>
  <si>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</si>
  <si>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</si>
  <si>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</si>
  <si>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</si>
  <si>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</si>
  <si>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</si>
  <si>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</si>
  <si>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</si>
  <si>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</si>
  <si>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</si>
  <si>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</si>
  <si>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</si>
  <si>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</si>
  <si>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</si>
  <si>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</si>
  <si>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</si>
  <si>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</si>
  <si>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</si>
  <si>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</si>
  <si>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</si>
  <si>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</si>
  <si>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</si>
  <si>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</si>
  <si>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</si>
  <si>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</si>
  <si>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</si>
  <si>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</si>
  <si>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</si>
  <si>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</si>
  <si>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</si>
  <si>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</si>
  <si>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</si>
  <si>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</si>
  <si>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</si>
  <si>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</si>
  <si>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</si>
  <si>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</si>
  <si>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</si>
  <si>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</si>
  <si>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</si>
  <si>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</si>
  <si>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</si>
  <si>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</si>
  <si>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</si>
  <si>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</si>
  <si>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</si>
  <si>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</si>
  <si>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</si>
  <si>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</si>
  <si>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</si>
  <si>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</si>
  <si>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</si>
  <si>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</si>
  <si>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</si>
  <si>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</si>
  <si>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</si>
  <si>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</si>
  <si>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</si>
  <si>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</si>
  <si>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</si>
  <si>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</si>
  <si>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</si>
  <si>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</si>
  <si>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</si>
  <si>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</si>
  <si>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</si>
  <si>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</si>
  <si>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</si>
  <si>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</si>
  <si>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</si>
  <si>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</si>
  <si>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</si>
  <si>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</si>
  <si>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</si>
  <si>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</si>
  <si>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</si>
  <si>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</si>
  <si>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</si>
  <si>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</si>
  <si>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</si>
  <si>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</si>
  <si>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</si>
  <si>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</si>
  <si>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</si>
  <si>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</si>
  <si>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</si>
  <si>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</si>
  <si>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</si>
  <si>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</si>
  <si>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</si>
  <si>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</si>
  <si>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</si>
  <si>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</si>
  <si>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</si>
  <si>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</si>
  <si>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</si>
  <si>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</si>
  <si>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</si>
  <si>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</si>
  <si>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</si>
  <si>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</si>
  <si>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</si>
  <si>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</si>
  <si>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</si>
  <si>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</si>
  <si>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</si>
  <si>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</si>
  <si>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</si>
  <si>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</si>
  <si>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</si>
  <si>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</si>
  <si>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</si>
  <si>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</si>
  <si>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</si>
  <si>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</si>
  <si>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</si>
  <si>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</si>
  <si>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</si>
  <si>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</si>
  <si>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</si>
  <si>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</si>
  <si>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</si>
  <si>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</si>
  <si>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</si>
  <si>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</si>
  <si>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</si>
  <si>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</si>
  <si>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</si>
  <si>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</si>
  <si>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</si>
  <si>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</si>
  <si>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</si>
  <si>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</si>
  <si>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</si>
  <si>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</si>
  <si>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</si>
  <si>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</si>
  <si>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</si>
  <si>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</si>
  <si>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</si>
  <si>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</si>
  <si>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</si>
  <si>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</si>
  <si>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</si>
  <si>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</si>
  <si>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</si>
  <si>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</si>
  <si>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</si>
  <si>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</si>
  <si>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</si>
  <si>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</si>
  <si>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</si>
  <si>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</si>
  <si>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</si>
  <si>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</si>
  <si>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</si>
  <si>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</si>
  <si>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</si>
  <si>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</si>
  <si>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</si>
  <si>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</si>
  <si>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</si>
  <si>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</si>
  <si>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</si>
  <si>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</si>
  <si>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</si>
  <si>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</si>
  <si>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</si>
  <si>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</si>
  <si>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</si>
  <si>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</si>
  <si>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</si>
  <si>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</si>
  <si>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</si>
  <si>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</si>
  <si>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</si>
  <si>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</si>
  <si>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</si>
  <si>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</si>
  <si>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</si>
  <si>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</si>
  <si>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</si>
  <si>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</si>
  <si>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</si>
  <si>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</si>
  <si>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</si>
  <si>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</si>
  <si>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</si>
  <si>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</si>
  <si>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</si>
  <si>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</si>
  <si>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</si>
  <si>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</si>
  <si>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</si>
  <si>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</si>
  <si>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</si>
  <si>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</si>
  <si>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</si>
  <si>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</si>
  <si>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</si>
  <si>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</si>
  <si>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</si>
  <si>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</si>
  <si>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</si>
  <si>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</si>
  <si>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</si>
  <si>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</si>
  <si>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</si>
  <si>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</si>
  <si>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</si>
  <si>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</si>
  <si>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</si>
  <si>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</si>
  <si>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</si>
  <si>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</si>
  <si>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</si>
  <si>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</si>
  <si>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</si>
  <si>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</si>
  <si>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</si>
  <si>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</si>
  <si>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</si>
  <si>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</si>
  <si>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</si>
  <si>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</si>
  <si>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</si>
  <si>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</si>
  <si>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</si>
  <si>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</si>
  <si>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</si>
  <si>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</si>
  <si>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</si>
  <si>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</si>
  <si>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</si>
  <si>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</si>
  <si>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</si>
  <si>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</si>
  <si>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</si>
  <si>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</si>
  <si>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</si>
  <si>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</si>
  <si>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</si>
  <si>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</si>
  <si>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</si>
  <si>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</si>
  <si>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</si>
  <si>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</si>
  <si>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</si>
  <si>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</si>
  <si>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</si>
  <si>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</si>
  <si>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</si>
  <si>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</si>
  <si>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</si>
  <si>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</si>
  <si>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</si>
  <si>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</si>
  <si>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</si>
  <si>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</si>
  <si>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</si>
  <si>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</si>
  <si>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</si>
  <si>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</si>
  <si>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</si>
  <si>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</si>
  <si>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</si>
  <si>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</si>
  <si>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</si>
  <si>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</si>
  <si>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</si>
  <si>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</si>
  <si>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</si>
  <si>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</si>
  <si>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</si>
  <si>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</si>
  <si>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</si>
  <si>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</si>
  <si>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</si>
  <si>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</si>
  <si>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</si>
  <si>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</si>
  <si>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</si>
  <si>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</si>
  <si>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</si>
  <si>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</si>
  <si>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</si>
  <si>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</si>
  <si>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</si>
  <si>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</si>
  <si>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</si>
  <si>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</si>
  <si>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</si>
  <si>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</si>
  <si>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</si>
  <si>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</si>
  <si>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</si>
  <si>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</si>
  <si>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</si>
  <si>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</si>
  <si>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</si>
  <si>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</si>
  <si>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</si>
  <si>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</si>
  <si>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</si>
  <si>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</si>
  <si>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</si>
  <si>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</si>
  <si>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</si>
  <si>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</si>
  <si>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</si>
  <si>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</si>
  <si>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</si>
  <si>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</si>
  <si>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</si>
  <si>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</si>
  <si>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</si>
  <si>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</si>
  <si>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</si>
  <si>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</si>
  <si>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</si>
  <si>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</si>
  <si>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</si>
  <si>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</si>
  <si>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</si>
  <si>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</si>
  <si>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</si>
  <si>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</si>
  <si>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</si>
  <si>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</si>
  <si>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</si>
  <si>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</si>
  <si>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</si>
  <si>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</si>
  <si>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</si>
  <si>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</si>
  <si>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</si>
  <si>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</si>
  <si>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</si>
  <si>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</si>
  <si>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</si>
  <si>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</si>
  <si>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</si>
  <si>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</si>
  <si>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</si>
  <si>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</si>
  <si>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</si>
  <si>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</si>
  <si>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</si>
  <si>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</si>
  <si>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</si>
  <si>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</si>
  <si>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</si>
  <si>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</si>
  <si>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</si>
  <si>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</si>
  <si>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</si>
  <si>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</si>
  <si>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</si>
  <si>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</si>
  <si>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</si>
  <si>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</si>
  <si>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</si>
  <si>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</si>
  <si>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</si>
  <si>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</si>
  <si>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</si>
  <si>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</si>
  <si>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</si>
  <si>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</si>
  <si>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</si>
  <si>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</si>
  <si>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</si>
  <si>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</si>
  <si>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</si>
  <si>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</si>
  <si>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</si>
  <si>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</si>
  <si>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</si>
  <si>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</si>
  <si>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</si>
  <si>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</si>
  <si>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</si>
  <si>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</si>
  <si>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</si>
  <si>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</si>
  <si>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</si>
  <si>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</si>
  <si>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</si>
  <si>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</si>
  <si>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</si>
  <si>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</si>
  <si>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</si>
  <si>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</si>
  <si>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</si>
  <si>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</si>
  <si>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</si>
  <si>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</si>
  <si>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</si>
  <si>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</si>
  <si>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</si>
  <si>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</si>
  <si>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</si>
  <si>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</si>
  <si>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</si>
  <si>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</si>
  <si>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</si>
  <si>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</si>
  <si>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</si>
  <si>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</si>
  <si>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</si>
  <si>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</si>
  <si>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</si>
  <si>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</si>
  <si>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</si>
  <si>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</si>
  <si>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</si>
  <si>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</si>
  <si>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</si>
  <si>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</si>
  <si>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</si>
  <si>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</si>
  <si>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</si>
  <si>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</si>
  <si>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</si>
  <si>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</si>
  <si>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</si>
  <si>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</si>
  <si>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</si>
  <si>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</si>
  <si>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</si>
  <si>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</si>
  <si>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</si>
  <si>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</si>
  <si>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</si>
  <si>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</si>
  <si>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</si>
  <si>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</si>
  <si>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</si>
  <si>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</si>
  <si>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</si>
  <si>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</si>
  <si>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</si>
  <si>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</si>
  <si>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</si>
  <si>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</si>
  <si>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</si>
  <si>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</si>
  <si>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</si>
  <si>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</si>
  <si>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</si>
  <si>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</si>
  <si>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</si>
  <si>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</si>
  <si>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</si>
  <si>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</si>
  <si>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</si>
  <si>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</si>
  <si>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</si>
  <si>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</si>
  <si>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</si>
  <si>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</si>
  <si>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</si>
  <si>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</si>
  <si>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</si>
  <si>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</si>
  <si>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</si>
  <si>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</si>
  <si>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</si>
  <si>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</si>
  <si>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</si>
  <si>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</si>
  <si>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</si>
  <si>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</si>
  <si>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</si>
  <si>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</si>
  <si>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</si>
  <si>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</si>
  <si>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</si>
  <si>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</si>
  <si>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</si>
  <si>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</si>
  <si>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</si>
  <si>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</si>
  <si>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</si>
  <si>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</si>
  <si>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</si>
  <si>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</si>
  <si>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</si>
  <si>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</si>
  <si>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</si>
  <si>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</si>
  <si>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</si>
  <si>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</si>
  <si>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</si>
  <si>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</si>
  <si>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</si>
  <si>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</si>
  <si>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</si>
  <si>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</si>
  <si>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</si>
  <si>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</si>
  <si>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</si>
  <si>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</si>
  <si>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</si>
  <si>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</si>
  <si>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</si>
  <si>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</si>
  <si>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</si>
  <si>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</si>
  <si>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</si>
  <si>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</si>
  <si>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</si>
  <si>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</si>
  <si>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</si>
  <si>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</si>
  <si>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</si>
  <si>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</si>
  <si>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</si>
  <si>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</si>
  <si>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</si>
  <si>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</si>
  <si>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</si>
  <si>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</si>
  <si>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</si>
  <si>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</si>
  <si>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</si>
  <si>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</si>
  <si>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</si>
  <si>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</si>
  <si>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</si>
  <si>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</si>
  <si>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</si>
  <si>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</si>
  <si>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</si>
  <si>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</si>
  <si>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</si>
  <si>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</si>
  <si>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</si>
  <si>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</si>
  <si>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</si>
  <si>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</si>
  <si>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</si>
  <si>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</si>
  <si>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</si>
  <si>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</si>
  <si>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</si>
  <si>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</si>
  <si>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</si>
  <si>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</si>
  <si>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</si>
  <si>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</si>
  <si>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</si>
  <si>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</si>
  <si>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</si>
  <si>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</si>
  <si>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</si>
  <si>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</si>
  <si>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</si>
  <si>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</si>
  <si>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</si>
  <si>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</si>
  <si>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</si>
  <si>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</si>
  <si>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</si>
  <si>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</si>
  <si>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</si>
  <si>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</si>
  <si>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</si>
  <si>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</si>
  <si>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</si>
  <si>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</si>
  <si>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</si>
  <si>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</si>
  <si>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</si>
  <si>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</si>
  <si>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</si>
  <si>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</si>
  <si>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</si>
  <si>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</si>
  <si>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</si>
  <si>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</si>
  <si>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</si>
  <si>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</si>
  <si>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</si>
  <si>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</si>
  <si>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</si>
  <si>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</si>
  <si>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</si>
  <si>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</si>
  <si>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</si>
  <si>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</si>
  <si>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</si>
  <si>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</si>
  <si>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</si>
  <si>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</si>
  <si>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</si>
  <si>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</si>
  <si>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</si>
  <si>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</si>
  <si>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</si>
  <si>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</si>
  <si>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</si>
  <si>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</si>
  <si>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</si>
  <si>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</si>
  <si>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</si>
  <si>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</si>
  <si>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</si>
  <si>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</si>
  <si>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</si>
  <si>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</si>
  <si>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</si>
  <si>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</si>
  <si>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</si>
  <si>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</si>
  <si>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</si>
  <si>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</si>
  <si>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</si>
  <si>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</si>
  <si>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</si>
  <si>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</si>
  <si>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</si>
  <si>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</si>
  <si>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</si>
  <si>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</si>
  <si>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</si>
  <si>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</si>
  <si>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</si>
  <si>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</si>
  <si>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</si>
  <si>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</si>
  <si>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</si>
  <si>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</si>
  <si>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</si>
  <si>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</si>
  <si>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</si>
  <si>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</si>
  <si>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</si>
  <si>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</si>
  <si>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</si>
  <si>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</si>
  <si>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</si>
  <si>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</si>
  <si>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</si>
  <si>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</si>
  <si>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</si>
  <si>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</si>
  <si>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</si>
  <si>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</si>
  <si>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</si>
  <si>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</si>
  <si>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</si>
  <si>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</si>
  <si>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</si>
  <si>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</si>
  <si>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</si>
  <si>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</si>
  <si>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</si>
  <si>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</si>
  <si>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</si>
  <si>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</si>
  <si>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</si>
  <si>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</si>
  <si>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</si>
  <si>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</si>
  <si>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</si>
  <si>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</si>
  <si>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</si>
  <si>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</si>
  <si>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</si>
  <si>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</si>
  <si>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</si>
  <si>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</si>
  <si>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</si>
  <si>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</si>
  <si>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</si>
  <si>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</si>
  <si>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</si>
  <si>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</si>
  <si>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</si>
  <si>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</si>
  <si>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</si>
  <si>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</si>
  <si>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</si>
  <si>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</si>
  <si>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</si>
  <si>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</si>
  <si>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</si>
  <si>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</si>
  <si>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</si>
  <si>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</si>
  <si>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</si>
  <si>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</si>
  <si>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</si>
  <si>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</si>
  <si>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</si>
  <si>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</si>
  <si>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</si>
  <si>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</si>
  <si>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</si>
  <si>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</si>
  <si>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</si>
  <si>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</si>
  <si>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</si>
  <si>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</si>
  <si>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</si>
  <si>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</si>
  <si>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</si>
  <si>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</si>
  <si>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</si>
  <si>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</si>
  <si>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</si>
  <si>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</si>
  <si>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</si>
  <si>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</si>
  <si>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</si>
  <si>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</si>
  <si>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</si>
  <si>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</si>
  <si>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</si>
  <si>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</si>
  <si>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</si>
  <si>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</si>
  <si>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</si>
  <si>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</si>
  <si>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</si>
  <si>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</si>
  <si>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</si>
  <si>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</si>
  <si>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</si>
  <si>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</si>
  <si>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</si>
  <si>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</si>
  <si>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</si>
  <si>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</si>
  <si>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</si>
  <si>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</si>
  <si>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</si>
  <si>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</si>
  <si>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</si>
  <si>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</si>
  <si>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</si>
  <si>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</si>
  <si>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</si>
  <si>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</si>
  <si>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</si>
  <si>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</si>
  <si>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</si>
  <si>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</si>
  <si>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</si>
  <si>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</si>
  <si>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</si>
  <si>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</si>
  <si>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</si>
  <si>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</si>
  <si>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</si>
  <si>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</si>
  <si>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</si>
  <si>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</si>
  <si>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</si>
  <si>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</si>
  <si>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</si>
  <si>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</si>
  <si>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</si>
  <si>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</si>
  <si>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</si>
  <si>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</si>
  <si>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</si>
  <si>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</si>
  <si>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</si>
  <si>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</si>
  <si>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</si>
  <si>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</si>
  <si>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</si>
  <si>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</si>
  <si>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</si>
  <si>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</si>
  <si>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</si>
  <si>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</si>
  <si>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</si>
  <si>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</si>
  <si>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</si>
  <si>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</si>
  <si>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</si>
  <si>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</si>
  <si>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</si>
  <si>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</si>
  <si>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</si>
  <si>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</si>
  <si>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</si>
  <si>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</si>
  <si>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</si>
  <si>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</si>
  <si>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</si>
  <si>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</si>
  <si>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</si>
  <si>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</si>
  <si>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</si>
  <si>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</si>
  <si>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</si>
  <si>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</si>
  <si>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</si>
  <si>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</si>
  <si>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</si>
  <si>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</si>
  <si>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</si>
  <si>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</si>
  <si>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</si>
  <si>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</si>
  <si>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</si>
  <si>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</si>
  <si>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</si>
  <si>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</si>
  <si>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</si>
  <si>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</si>
  <si>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</si>
  <si>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</si>
  <si>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</si>
  <si>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</si>
  <si>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</si>
  <si>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</si>
  <si>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</si>
  <si>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</si>
  <si>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</si>
  <si>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</si>
  <si>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</si>
  <si>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</si>
  <si>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</si>
  <si>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</si>
  <si>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</si>
  <si>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</si>
  <si>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</si>
  <si>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</si>
  <si>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</si>
  <si>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</si>
  <si>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</si>
  <si>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</si>
  <si>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</si>
  <si>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</si>
  <si>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</si>
  <si>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</si>
  <si>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</si>
  <si>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</si>
  <si>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</si>
  <si>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</si>
  <si>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</si>
  <si>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</si>
  <si>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</si>
  <si>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</si>
  <si>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</si>
  <si>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</si>
  <si>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</si>
  <si>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</si>
  <si>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</si>
  <si>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</si>
  <si>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</si>
  <si>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</si>
  <si>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</si>
  <si>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</si>
  <si>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</si>
  <si>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</si>
  <si>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</si>
  <si>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</si>
  <si>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</si>
  <si>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</si>
  <si>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</si>
  <si>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</si>
  <si>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</si>
  <si>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</si>
  <si>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</si>
  <si>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</si>
  <si>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</si>
  <si>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</si>
  <si>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</si>
  <si>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</si>
  <si>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</si>
  <si>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</si>
  <si>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</si>
  <si>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</si>
  <si>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</si>
  <si>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</si>
  <si>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</si>
  <si>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</si>
  <si>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</si>
  <si>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</si>
  <si>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</si>
  <si>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</si>
  <si>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</si>
  <si>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</si>
  <si>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</si>
  <si>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</si>
  <si>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</si>
  <si>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</si>
  <si>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</si>
  <si>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</si>
  <si>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</si>
  <si>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</si>
  <si>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</si>
  <si>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</si>
  <si>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</si>
  <si>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</si>
  <si>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</si>
  <si>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</si>
  <si>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</si>
  <si>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</si>
  <si>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</si>
  <si>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</si>
  <si>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</si>
  <si>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</si>
  <si>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</si>
  <si>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</si>
  <si>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</si>
  <si>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</si>
  <si>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</si>
  <si>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</si>
  <si>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</si>
  <si>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</si>
  <si>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</si>
  <si>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</si>
  <si>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</si>
  <si>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</si>
  <si>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</si>
  <si>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</si>
  <si>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</si>
  <si>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</si>
  <si>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</si>
  <si>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</si>
  <si>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</si>
  <si>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</si>
  <si>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</si>
  <si>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</si>
  <si>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</si>
  <si>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</si>
  <si>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</si>
  <si>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</si>
  <si>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</si>
  <si>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</si>
  <si>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</si>
  <si>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</si>
  <si>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</si>
  <si>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</si>
  <si>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</si>
  <si>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</si>
  <si>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</si>
  <si>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</si>
  <si>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</si>
  <si>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</si>
  <si>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</si>
  <si>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</si>
  <si>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</si>
  <si>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</si>
  <si>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</si>
  <si>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</si>
  <si>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</si>
  <si>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</si>
  <si>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</si>
  <si>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</si>
  <si>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</si>
  <si>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</si>
  <si>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</si>
  <si>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</si>
  <si>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</si>
  <si>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</si>
  <si>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</si>
  <si>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</si>
  <si>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</si>
  <si>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</si>
  <si>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</si>
  <si>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</si>
  <si>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</si>
  <si>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</si>
  <si>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</si>
  <si>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</si>
  <si>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</si>
  <si>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</si>
  <si>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</si>
  <si>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</si>
  <si>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</si>
  <si>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</si>
  <si>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</si>
  <si>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</si>
  <si>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</si>
  <si>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</si>
  <si>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</si>
  <si>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</si>
  <si>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</si>
  <si>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</si>
  <si>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</si>
  <si>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</si>
  <si>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</si>
  <si>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</si>
  <si>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</si>
  <si>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</si>
  <si>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</si>
  <si>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</si>
  <si>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</si>
  <si>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</si>
  <si>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</si>
  <si>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</si>
  <si>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</si>
  <si>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</si>
  <si>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</si>
  <si>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</si>
  <si>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</si>
  <si>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</si>
  <si>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</si>
  <si>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</si>
  <si>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</si>
  <si>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</si>
  <si>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</si>
  <si>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</si>
  <si>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</si>
  <si>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</si>
  <si>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</si>
  <si>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</si>
  <si>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</si>
  <si>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</si>
  <si>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</si>
  <si>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</si>
  <si>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</si>
  <si>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</si>
  <si>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</si>
  <si>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</si>
  <si>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</si>
  <si>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</si>
  <si>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</si>
  <si>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</si>
  <si>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</si>
  <si>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</si>
  <si>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</si>
  <si>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</si>
  <si>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</si>
  <si>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</si>
  <si>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</si>
  <si>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</si>
  <si>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</si>
  <si>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</si>
  <si>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</si>
  <si>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</si>
  <si>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</si>
  <si>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</si>
  <si>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</si>
  <si>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</si>
  <si>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</si>
  <si>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</si>
  <si>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</si>
  <si>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</si>
  <si>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</si>
  <si>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</si>
  <si>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</si>
  <si>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</si>
  <si>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</si>
  <si>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</si>
  <si>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</si>
  <si>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</si>
  <si>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</si>
  <si>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</si>
  <si>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</si>
  <si>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</si>
  <si>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</si>
  <si>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</si>
  <si>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</si>
  <si>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</si>
  <si>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</si>
  <si>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</si>
  <si>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</si>
  <si>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</si>
  <si>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</si>
  <si>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</si>
  <si>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</si>
  <si>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</si>
  <si>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</si>
  <si>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</si>
  <si>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</si>
  <si>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</si>
  <si>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</si>
  <si>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</si>
  <si>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</si>
  <si>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</si>
  <si>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</si>
  <si>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</si>
  <si>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</si>
  <si>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</si>
  <si>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</si>
  <si>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</si>
  <si>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</si>
  <si>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</si>
  <si>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</si>
  <si>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</si>
  <si>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</si>
  <si>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</si>
  <si>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</si>
  <si>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</si>
  <si>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</si>
  <si>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</si>
  <si>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</si>
  <si>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</si>
  <si>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</si>
  <si>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</si>
  <si>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</si>
  <si>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</si>
  <si>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</si>
  <si>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</si>
  <si>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</si>
  <si>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</si>
  <si>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</si>
  <si>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</si>
  <si>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</si>
  <si>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</si>
  <si>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</si>
  <si>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</si>
  <si>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</si>
  <si>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</si>
  <si>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</si>
  <si>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</si>
  <si>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</si>
  <si>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</si>
  <si>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</si>
  <si>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</si>
  <si>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</si>
  <si>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</si>
  <si>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</si>
  <si>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</si>
  <si>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</si>
  <si>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</si>
  <si>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</si>
  <si>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</si>
  <si>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</si>
  <si>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</si>
  <si>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</si>
  <si>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</si>
  <si>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</si>
  <si>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</si>
  <si>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</si>
  <si>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</si>
  <si>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</si>
  <si>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</si>
  <si>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</si>
  <si>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</si>
  <si>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</si>
  <si>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</si>
  <si>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</si>
  <si>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</si>
  <si>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</si>
  <si>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</si>
  <si>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</si>
  <si>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</si>
  <si>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</si>
  <si>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</si>
  <si>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</si>
  <si>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</si>
  <si>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</si>
  <si>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</si>
  <si>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</si>
  <si>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</si>
  <si>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</si>
  <si>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</si>
  <si>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</si>
  <si>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</si>
  <si>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</si>
  <si>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</si>
  <si>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</si>
  <si>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</si>
  <si>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</si>
  <si>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</si>
  <si>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</si>
  <si>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</si>
  <si>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</si>
  <si>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</si>
  <si>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</si>
  <si>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</si>
  <si>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</si>
  <si>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</si>
  <si>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</si>
  <si>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</si>
  <si>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</si>
  <si>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</si>
  <si>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</si>
  <si>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</si>
  <si>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</si>
  <si>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</si>
  <si>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</si>
  <si>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</si>
  <si>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</si>
  <si>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</si>
  <si>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</si>
  <si>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</si>
  <si>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</si>
  <si>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</si>
  <si>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</si>
  <si>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</si>
  <si>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</si>
  <si>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</si>
  <si>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</si>
  <si>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</si>
  <si>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</si>
  <si>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</si>
  <si>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</si>
  <si>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</si>
  <si>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</si>
  <si>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</si>
  <si>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</si>
  <si>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</si>
  <si>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</si>
  <si>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</si>
  <si>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</si>
  <si>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</si>
  <si>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</si>
  <si>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</si>
  <si>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</si>
  <si>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</si>
  <si>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</si>
  <si>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</si>
  <si>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</si>
  <si>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</si>
  <si>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</si>
  <si>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</si>
  <si>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</si>
  <si>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</si>
  <si>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</si>
  <si>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</si>
  <si>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</si>
  <si>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</si>
  <si>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</si>
  <si>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</si>
  <si>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</si>
  <si>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</si>
  <si>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</si>
  <si>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</si>
  <si>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</si>
  <si>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</si>
  <si>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</si>
  <si>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</si>
  <si>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</si>
  <si>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</si>
  <si>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</si>
  <si>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</si>
  <si>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</si>
  <si>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</si>
  <si>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</si>
  <si>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</si>
  <si>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</si>
  <si>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</si>
  <si>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</si>
  <si>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</si>
  <si>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</si>
  <si>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</si>
  <si>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</si>
  <si>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</si>
  <si>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</si>
  <si>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</si>
  <si>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</si>
  <si>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</si>
  <si>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</si>
  <si>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</si>
  <si>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</si>
  <si>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</si>
  <si>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</si>
  <si>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</si>
  <si>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</si>
  <si>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</si>
  <si>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</si>
  <si>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</si>
  <si>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</si>
  <si>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</si>
  <si>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</si>
  <si>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</si>
  <si>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</si>
  <si>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</si>
  <si>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</si>
  <si>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</si>
  <si>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</si>
  <si>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</si>
  <si>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</si>
  <si>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</si>
  <si>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</si>
  <si>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</si>
  <si>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</si>
  <si>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</si>
  <si>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</si>
  <si>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</si>
  <si>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</si>
  <si>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</si>
  <si>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</si>
  <si>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</si>
  <si>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</si>
  <si>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</si>
  <si>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</si>
  <si>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</si>
  <si>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</si>
  <si>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</si>
  <si>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</si>
  <si>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</si>
  <si>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</si>
  <si>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</si>
  <si>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</si>
  <si>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</si>
  <si>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</si>
  <si>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</si>
  <si>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</si>
  <si>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</si>
  <si>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</si>
  <si>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</si>
  <si>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</si>
  <si>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</si>
  <si>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</si>
  <si>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</si>
  <si>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</si>
  <si>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</si>
  <si>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</si>
  <si>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</si>
  <si>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</si>
  <si>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</si>
  <si>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</si>
  <si>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</si>
  <si>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</si>
  <si>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</si>
  <si>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</si>
  <si>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</si>
  <si>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</si>
  <si>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</si>
  <si>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</si>
  <si>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</si>
  <si>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</si>
  <si>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</si>
  <si>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</si>
  <si>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</si>
  <si>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</si>
  <si>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</si>
  <si>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</si>
  <si>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</si>
  <si>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</si>
  <si>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</si>
  <si>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</si>
  <si>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</si>
  <si>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</si>
  <si>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</si>
  <si>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</si>
  <si>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</si>
  <si>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</si>
  <si>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</si>
  <si>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</si>
  <si>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</si>
  <si>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</si>
  <si>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</si>
  <si>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</si>
  <si>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</si>
  <si>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</si>
  <si>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</si>
  <si>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</si>
  <si>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</si>
  <si>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</si>
  <si>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</si>
  <si>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</si>
  <si>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</si>
  <si>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</si>
  <si>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</si>
  <si>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</si>
  <si>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</si>
  <si>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</si>
  <si>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</si>
  <si>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</si>
  <si>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</si>
  <si>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</si>
  <si>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</si>
  <si>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</si>
  <si>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</si>
  <si>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</si>
  <si>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</si>
  <si>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</si>
  <si>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</si>
  <si>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</si>
  <si>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</si>
  <si>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</si>
  <si>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</si>
  <si>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</si>
  <si>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</si>
  <si>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</si>
  <si>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</si>
  <si>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</si>
  <si>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</si>
  <si>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</si>
  <si>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</si>
  <si>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</si>
  <si>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</si>
  <si>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</si>
  <si>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</si>
  <si>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</si>
  <si>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</si>
  <si>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</si>
  <si>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</si>
  <si>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</si>
  <si>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</si>
  <si>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</si>
  <si>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</si>
  <si>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</si>
  <si>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</si>
  <si>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</si>
  <si>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</si>
  <si>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</si>
  <si>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</si>
  <si>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</si>
  <si>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</si>
  <si>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</si>
  <si>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</si>
  <si>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</si>
  <si>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</si>
  <si>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</si>
  <si>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</si>
  <si>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</si>
  <si>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</si>
  <si>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</si>
  <si>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</si>
  <si>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</si>
  <si>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</si>
  <si>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</si>
  <si>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</si>
  <si>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</si>
  <si>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</si>
  <si>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</si>
  <si>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</si>
  <si>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</si>
  <si>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</si>
  <si>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</si>
  <si>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</si>
  <si>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</si>
  <si>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</si>
  <si>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</si>
  <si>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</si>
  <si>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</si>
  <si>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</si>
  <si>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</si>
  <si>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</si>
  <si>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</si>
  <si>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</si>
  <si>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</si>
  <si>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</si>
  <si>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</si>
  <si>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</si>
  <si>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</si>
  <si>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</si>
  <si>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</si>
  <si>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</si>
  <si>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</si>
  <si>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</si>
  <si>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</si>
  <si>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</si>
  <si>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</si>
  <si>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</si>
  <si>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</si>
  <si>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</si>
  <si>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</si>
  <si>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</si>
  <si>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</si>
  <si>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</si>
  <si>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</si>
  <si>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</si>
  <si>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</si>
  <si>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</si>
  <si>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</si>
  <si>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</si>
  <si>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</si>
  <si>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</si>
  <si>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</si>
  <si>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</si>
  <si>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</si>
  <si>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</si>
  <si>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</si>
  <si>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</si>
  <si>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</si>
  <si>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</si>
  <si>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</si>
  <si>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</si>
  <si>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</si>
  <si>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</si>
  <si>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</si>
  <si>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</si>
  <si>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</si>
  <si>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</si>
  <si>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</si>
  <si>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</si>
  <si>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</si>
  <si>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</si>
  <si>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</si>
  <si>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</si>
  <si>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</si>
  <si>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</si>
  <si>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</si>
  <si>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</si>
  <si>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</si>
  <si>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</si>
  <si>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</si>
  <si>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</si>
  <si>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</si>
  <si>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</si>
  <si>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</si>
  <si>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</si>
  <si>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</si>
  <si>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</si>
  <si>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</si>
  <si>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</si>
  <si>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</si>
  <si>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</si>
  <si>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</si>
  <si>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</si>
  <si>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</si>
  <si>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</si>
  <si>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</si>
  <si>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</si>
  <si>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</si>
  <si>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</si>
  <si>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</si>
  <si>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</si>
  <si>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</si>
  <si>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</si>
  <si>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</si>
  <si>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</si>
  <si>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</si>
  <si>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</si>
  <si>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</si>
  <si>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</si>
  <si>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</si>
  <si>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</si>
  <si>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</si>
  <si>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</si>
  <si>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</si>
  <si>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</si>
  <si>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</si>
  <si>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</si>
  <si>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</si>
  <si>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</si>
  <si>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</si>
  <si>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</si>
  <si>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</si>
  <si>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</si>
  <si>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</si>
  <si>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</si>
  <si>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</si>
  <si>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</si>
  <si>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</si>
  <si>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</si>
  <si>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</si>
  <si>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</si>
  <si>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</si>
  <si>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</si>
  <si>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</si>
  <si>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</si>
  <si>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</si>
  <si>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</si>
  <si>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</si>
  <si>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</si>
  <si>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</si>
  <si>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</si>
  <si>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</si>
  <si>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</si>
  <si>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</si>
  <si>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</si>
  <si>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</si>
  <si>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</si>
  <si>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</si>
  <si>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</si>
  <si>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</si>
  <si>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</si>
  <si>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</si>
  <si>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</si>
  <si>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</si>
  <si>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</si>
  <si>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</si>
  <si>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</si>
  <si>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</si>
  <si>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</si>
  <si>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</si>
  <si>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</si>
  <si>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</si>
  <si>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</si>
  <si>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</si>
  <si>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</si>
  <si>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</si>
  <si>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</si>
  <si>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</si>
  <si>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</si>
  <si>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</si>
  <si>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</si>
  <si>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</si>
  <si>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</si>
  <si>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</si>
  <si>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</si>
  <si>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</si>
  <si>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</si>
  <si>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</si>
  <si>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</si>
  <si>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</si>
  <si>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</si>
  <si>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</si>
  <si>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</si>
  <si>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</si>
  <si>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</si>
  <si>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</si>
  <si>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</si>
  <si>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</si>
  <si>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</si>
  <si>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</si>
  <si>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</si>
  <si>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</si>
  <si>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</si>
  <si>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</si>
  <si>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</si>
  <si>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</si>
  <si>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</si>
  <si>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</si>
  <si>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</si>
  <si>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</si>
  <si>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</si>
  <si>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</si>
  <si>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</si>
  <si>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</si>
  <si>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</si>
  <si>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</si>
  <si>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</si>
  <si>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</si>
  <si>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</si>
  <si>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</si>
  <si>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</si>
  <si>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</si>
  <si>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</si>
  <si>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</si>
  <si>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</si>
  <si>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</si>
  <si>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</si>
  <si>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</si>
  <si>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</si>
  <si>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</si>
  <si>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</si>
  <si>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</si>
  <si>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</si>
  <si>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</si>
  <si>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</si>
  <si>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</si>
  <si>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</si>
  <si>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</si>
  <si>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</si>
  <si>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</si>
  <si>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</si>
  <si>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</si>
  <si>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</si>
  <si>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</si>
  <si>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</si>
  <si>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</si>
  <si>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</si>
  <si>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</si>
  <si>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</si>
  <si>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</si>
  <si>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</si>
  <si>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</si>
  <si>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</si>
  <si>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</si>
  <si>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</si>
  <si>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</si>
  <si>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</si>
  <si>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</si>
  <si>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</si>
  <si>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</si>
  <si>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</si>
  <si>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</si>
  <si>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</si>
  <si>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</si>
  <si>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</si>
  <si>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</si>
  <si>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</si>
  <si>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</si>
  <si>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</si>
  <si>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</si>
  <si>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</si>
  <si>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</si>
  <si>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</si>
  <si>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</si>
  <si>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</si>
  <si>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</si>
  <si>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</si>
  <si>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</si>
  <si>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</si>
  <si>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</si>
  <si>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</si>
  <si>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</si>
  <si>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</si>
  <si>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</si>
  <si>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</si>
  <si>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</si>
  <si>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</si>
  <si>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</si>
  <si>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</si>
  <si>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</si>
  <si>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</si>
  <si>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</si>
  <si>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</si>
  <si>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</si>
  <si>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</si>
  <si>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</si>
  <si>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</si>
  <si>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</si>
  <si>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</si>
  <si>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</si>
  <si>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</si>
  <si>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</si>
  <si>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</si>
  <si>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</si>
  <si>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</si>
  <si>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</si>
  <si>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</si>
  <si>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</si>
  <si>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</si>
  <si>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</si>
  <si>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</si>
  <si>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</si>
  <si>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</si>
  <si>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</si>
  <si>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</si>
  <si>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</si>
  <si>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</si>
  <si>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</si>
  <si>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</si>
  <si>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</si>
  <si>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</si>
  <si>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</si>
  <si>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</si>
  <si>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</si>
  <si>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</si>
  <si>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</si>
  <si>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</si>
  <si>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</si>
  <si>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</si>
  <si>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</si>
  <si>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</si>
  <si>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</si>
  <si>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</si>
  <si>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</si>
  <si>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</si>
  <si>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</si>
  <si>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</si>
  <si>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</si>
  <si>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</si>
  <si>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</si>
  <si>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</si>
  <si>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</si>
  <si>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</si>
  <si>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</si>
  <si>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</si>
  <si>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</si>
  <si>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</si>
  <si>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</si>
  <si>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</si>
  <si>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</si>
  <si>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</si>
  <si>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</si>
  <si>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</si>
  <si>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</si>
  <si>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</si>
  <si>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</si>
  <si>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</si>
  <si>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</si>
  <si>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</si>
  <si>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</si>
  <si>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</si>
  <si>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</si>
  <si>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</si>
  <si>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</si>
  <si>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</si>
  <si>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</si>
  <si>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</si>
  <si>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</si>
  <si>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</si>
  <si>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</si>
  <si>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</si>
  <si>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</si>
  <si>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</si>
  <si>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</si>
  <si>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</si>
  <si>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</si>
  <si>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</si>
  <si>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</si>
  <si>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</si>
  <si>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</si>
  <si>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</si>
  <si>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</si>
  <si>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</si>
  <si>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</si>
  <si>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</si>
  <si>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</si>
  <si>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</si>
  <si>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</si>
  <si>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</si>
  <si>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</si>
  <si>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</si>
  <si>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</si>
  <si>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</si>
  <si>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</si>
  <si>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</si>
  <si>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</si>
  <si>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</si>
  <si>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</si>
  <si>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</si>
  <si>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</si>
  <si>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</si>
  <si>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</si>
  <si>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</si>
  <si>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</si>
  <si>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</si>
  <si>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</si>
  <si>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</si>
  <si>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</si>
  <si>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</si>
  <si>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</si>
  <si>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</si>
  <si>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</si>
  <si>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</si>
  <si>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</si>
  <si>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</si>
  <si>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</si>
  <si>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</si>
  <si>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</si>
  <si>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</si>
  <si>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</si>
  <si>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</si>
  <si>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</si>
  <si>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</si>
  <si>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</si>
  <si>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</si>
  <si>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</si>
  <si>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</si>
  <si>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</si>
  <si>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</si>
  <si>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</si>
  <si>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</si>
  <si>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</si>
  <si>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</si>
  <si>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</si>
  <si>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</si>
  <si>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</si>
  <si>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</si>
  <si>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</si>
  <si>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</si>
  <si>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</si>
  <si>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</si>
  <si>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</si>
  <si>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</si>
  <si>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</si>
  <si>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</si>
  <si>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</si>
  <si>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</si>
  <si>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</si>
  <si>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</si>
  <si>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</si>
  <si>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</si>
  <si>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</si>
  <si>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</si>
  <si>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</si>
  <si>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</si>
  <si>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</si>
  <si>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</si>
  <si>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</si>
  <si>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</si>
  <si>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</si>
  <si>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</si>
  <si>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</si>
  <si>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</si>
  <si>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</si>
  <si>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</si>
  <si>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</si>
  <si>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</si>
  <si>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</si>
  <si>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</si>
  <si>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</si>
  <si>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</si>
  <si>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</si>
  <si>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</si>
  <si>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</si>
  <si>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</si>
  <si>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</si>
  <si>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</si>
  <si>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</si>
  <si>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</si>
  <si>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</si>
  <si>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</si>
  <si>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</si>
  <si>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</si>
  <si>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</si>
  <si>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</si>
  <si>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</si>
  <si>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</si>
  <si>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</si>
  <si>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</si>
  <si>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</si>
  <si>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</si>
  <si>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</si>
  <si>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</si>
  <si>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</si>
  <si>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</si>
  <si>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</si>
  <si>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</si>
  <si>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</si>
  <si>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</si>
  <si>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</si>
  <si>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</si>
  <si>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</si>
  <si>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</si>
  <si>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</si>
  <si>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</si>
  <si>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</si>
  <si>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</si>
  <si>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</si>
  <si>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</si>
  <si>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</si>
  <si>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</si>
  <si>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</si>
  <si>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</si>
  <si>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</si>
  <si>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</si>
  <si>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</si>
  <si>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</si>
  <si>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</si>
  <si>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</si>
  <si>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</si>
  <si>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</si>
  <si>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</si>
  <si>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</si>
  <si>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</si>
  <si>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</si>
  <si>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</si>
  <si>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</si>
  <si>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</si>
  <si>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</si>
  <si>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</si>
  <si>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</si>
  <si>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</si>
  <si>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</si>
  <si>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</si>
  <si>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</si>
  <si>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</si>
  <si>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</si>
  <si>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</si>
  <si>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</si>
  <si>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</si>
  <si>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</si>
  <si>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</si>
  <si>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</si>
  <si>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</si>
  <si>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</si>
  <si>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</si>
  <si>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</si>
  <si>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</si>
  <si>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</si>
  <si>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</si>
  <si>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</si>
  <si>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</si>
  <si>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</si>
  <si>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</si>
  <si>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</si>
  <si>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</si>
  <si>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</si>
  <si>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</si>
  <si>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</si>
  <si>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</si>
  <si>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</si>
  <si>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</si>
  <si>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</si>
  <si>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</si>
  <si>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</si>
  <si>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</si>
  <si>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</si>
  <si>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</si>
  <si>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</si>
  <si>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</si>
  <si>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</si>
  <si>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</si>
  <si>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</si>
  <si>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</si>
  <si>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</si>
  <si>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</si>
  <si>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</si>
  <si>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</si>
  <si>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</si>
  <si>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</si>
  <si>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</si>
  <si>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</si>
  <si>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</si>
  <si>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</si>
  <si>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</si>
  <si>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</si>
  <si>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</si>
  <si>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</si>
  <si>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</si>
  <si>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</si>
  <si>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</si>
  <si>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</si>
  <si>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</si>
  <si>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</si>
  <si>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</si>
  <si>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</si>
  <si>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</si>
  <si>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</si>
  <si>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</si>
  <si>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</si>
  <si>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</si>
  <si>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</si>
  <si>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</si>
  <si>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</si>
  <si>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</si>
  <si>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</si>
  <si>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</si>
  <si>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</si>
  <si>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</si>
  <si>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</si>
  <si>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</si>
  <si>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</si>
  <si>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</si>
  <si>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</si>
  <si>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</si>
  <si>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</si>
  <si>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</si>
  <si>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</si>
  <si>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</si>
  <si>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</si>
  <si>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</si>
  <si>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</si>
  <si>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</si>
  <si>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</si>
  <si>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</si>
  <si>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</si>
  <si>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</si>
  <si>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</si>
  <si>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</si>
  <si>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</si>
  <si>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</si>
  <si>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</si>
  <si>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</si>
  <si>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</si>
  <si>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</si>
  <si>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</si>
  <si>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</si>
  <si>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</si>
  <si>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</si>
  <si>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</si>
  <si>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</si>
  <si>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</si>
  <si>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</si>
  <si>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</si>
  <si>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</si>
  <si>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</si>
  <si>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</si>
  <si>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</si>
  <si>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</si>
  <si>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</si>
  <si>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</si>
  <si>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</si>
  <si>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</si>
  <si>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</si>
  <si>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</si>
  <si>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</si>
  <si>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</si>
  <si>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</si>
  <si>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</si>
  <si>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</si>
  <si>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</si>
  <si>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</si>
  <si>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</si>
  <si>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</si>
  <si>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</si>
  <si>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</si>
  <si>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</si>
  <si>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</si>
  <si>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</si>
  <si>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</si>
  <si>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</si>
  <si>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</si>
  <si>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</si>
  <si>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</si>
  <si>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</si>
  <si>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</si>
  <si>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</si>
  <si>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</si>
  <si>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</si>
  <si>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</si>
  <si>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</si>
  <si>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</si>
  <si>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</si>
  <si>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</si>
  <si>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</si>
  <si>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</si>
  <si>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</si>
  <si>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</si>
  <si>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</si>
  <si>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</si>
  <si>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</si>
  <si>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</si>
  <si>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</si>
  <si>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</si>
  <si>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</si>
  <si>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</si>
  <si>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</si>
  <si>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</si>
  <si>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</si>
  <si>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</si>
  <si>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</si>
  <si>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</si>
  <si>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</si>
  <si>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</si>
  <si>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</si>
  <si>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</si>
  <si>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</si>
  <si>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</si>
  <si>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</si>
  <si>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</si>
  <si>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</si>
  <si>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</si>
  <si>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</si>
  <si>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</si>
  <si>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</si>
  <si>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</si>
  <si>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</si>
  <si>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</si>
  <si>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</si>
  <si>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</si>
  <si>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</si>
  <si>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</si>
  <si>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</si>
  <si>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</si>
  <si>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</si>
  <si>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</si>
  <si>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</si>
  <si>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</si>
  <si>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</si>
  <si>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</si>
  <si>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</si>
  <si>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</si>
  <si>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</si>
  <si>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</si>
  <si>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</si>
  <si>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</si>
  <si>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</si>
  <si>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</si>
  <si>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</si>
  <si>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</si>
  <si>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</si>
  <si>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</si>
  <si>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</si>
  <si>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</si>
  <si>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</si>
  <si>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</si>
  <si>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</si>
  <si>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</si>
  <si>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</si>
  <si>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</si>
  <si>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</si>
  <si>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</si>
  <si>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</si>
  <si>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</si>
  <si>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</si>
  <si>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</si>
  <si>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</si>
  <si>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</si>
  <si>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</si>
  <si>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</si>
  <si>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</si>
  <si>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</si>
  <si>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</si>
  <si>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</si>
  <si>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</si>
  <si>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</si>
  <si>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</si>
  <si>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</si>
  <si>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</si>
  <si>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</si>
  <si>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</si>
  <si>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</si>
  <si>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</si>
  <si>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</si>
  <si>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</si>
  <si>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</si>
  <si>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</si>
  <si>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</si>
  <si>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</si>
  <si>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</si>
  <si>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</si>
  <si>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</si>
  <si>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</si>
  <si>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</si>
  <si>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</si>
  <si>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</si>
  <si>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</si>
  <si>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</si>
  <si>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</si>
  <si>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</si>
  <si>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</si>
  <si>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</si>
  <si>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</si>
  <si>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</si>
  <si>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</si>
  <si>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</si>
  <si>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</si>
  <si>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</si>
  <si>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</si>
  <si>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</si>
  <si>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</si>
  <si>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</si>
  <si>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</si>
  <si>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</si>
  <si>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</si>
  <si>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</si>
  <si>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</si>
  <si>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</si>
  <si>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</si>
  <si>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</si>
  <si>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</si>
  <si>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</si>
  <si>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</si>
  <si>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</si>
  <si>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</si>
  <si>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</si>
  <si>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</si>
  <si>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</si>
  <si>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</si>
  <si>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</si>
  <si>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</si>
  <si>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</si>
  <si>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</si>
  <si>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</si>
  <si>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</si>
  <si>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</si>
  <si>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</si>
  <si>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</si>
  <si>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</si>
  <si>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</si>
  <si>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</si>
  <si>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</si>
  <si>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</si>
  <si>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</si>
  <si>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</si>
  <si>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</si>
  <si>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</si>
  <si>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</si>
  <si>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</si>
  <si>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</si>
  <si>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</si>
  <si>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</si>
  <si>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</si>
  <si>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</si>
  <si>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</si>
  <si>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</si>
  <si>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</si>
  <si>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</si>
  <si>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</si>
  <si>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</si>
  <si>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</si>
  <si>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</si>
  <si>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</si>
  <si>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</si>
  <si>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</si>
  <si>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</si>
  <si>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</si>
  <si>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</si>
  <si>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</si>
  <si>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</si>
  <si>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</si>
  <si>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</si>
  <si>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</si>
  <si>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</si>
  <si>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</si>
  <si>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</si>
  <si>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</si>
  <si>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</si>
  <si>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</si>
  <si>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</si>
  <si>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</si>
  <si>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</si>
  <si>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</si>
  <si>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</si>
  <si>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</si>
  <si>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</si>
  <si>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</si>
  <si>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</si>
  <si>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</si>
  <si>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</si>
  <si>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</si>
  <si>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</si>
  <si>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</si>
  <si>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</si>
  <si>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</si>
  <si>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</si>
  <si>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</si>
  <si>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</si>
  <si>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</si>
  <si>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</si>
  <si>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</si>
  <si>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</si>
  <si>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</si>
  <si>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</si>
  <si>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</si>
  <si>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</si>
  <si>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</si>
  <si>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</si>
  <si>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</si>
  <si>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</si>
  <si>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</si>
  <si>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</si>
  <si>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</si>
  <si>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</si>
  <si>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</si>
  <si>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</si>
  <si>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</si>
  <si>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</si>
  <si>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</si>
  <si>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</si>
  <si>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</si>
  <si>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</si>
  <si>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</si>
  <si>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</si>
  <si>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</si>
  <si>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</si>
  <si>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</si>
  <si>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</si>
  <si>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</si>
  <si>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</si>
  <si>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</si>
  <si>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</si>
  <si>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</si>
  <si>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</si>
  <si>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</si>
  <si>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</si>
  <si>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</si>
  <si>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</si>
  <si>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</si>
  <si>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</si>
  <si>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</si>
  <si>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</si>
  <si>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</si>
  <si>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</si>
  <si>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</si>
  <si>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</si>
  <si>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</si>
  <si>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</si>
  <si>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</si>
  <si>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</si>
  <si>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</si>
  <si>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</si>
  <si>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</si>
  <si>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</si>
  <si>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</si>
  <si>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</si>
  <si>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</si>
  <si>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</si>
  <si>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</si>
  <si>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</si>
  <si>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</si>
  <si>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</si>
  <si>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</si>
  <si>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</si>
  <si>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</si>
  <si>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</si>
  <si>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</si>
  <si>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</si>
  <si>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</si>
  <si>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</si>
  <si>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</si>
  <si>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</si>
  <si>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</si>
  <si>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</si>
  <si>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</si>
  <si>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</si>
  <si>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</si>
  <si>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</si>
  <si>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</si>
  <si>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</si>
  <si>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</si>
  <si>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</si>
  <si>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</si>
  <si>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</si>
  <si>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</si>
  <si>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</si>
  <si>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</si>
  <si>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</si>
  <si>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</si>
  <si>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</si>
  <si>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</si>
  <si>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</si>
  <si>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</si>
  <si>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</si>
  <si>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</si>
  <si>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</si>
  <si>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</si>
  <si>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</si>
  <si>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</si>
  <si>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</si>
  <si>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</si>
  <si>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</si>
  <si>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</si>
  <si>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</si>
  <si>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</si>
  <si>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</si>
  <si>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</si>
  <si>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</si>
  <si>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</si>
  <si>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</si>
  <si>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</si>
  <si>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</si>
  <si>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</si>
  <si>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</si>
  <si>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</si>
  <si>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</si>
  <si>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</si>
  <si>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</si>
  <si>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</si>
  <si>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</si>
  <si>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</si>
  <si>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</si>
  <si>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</si>
  <si>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</si>
  <si>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</si>
  <si>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</si>
  <si>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</si>
  <si>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</si>
  <si>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</si>
  <si>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</si>
  <si>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</si>
  <si>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</si>
  <si>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</si>
  <si>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</si>
  <si>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</si>
  <si>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</si>
  <si>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</si>
  <si>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</si>
  <si>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</si>
  <si>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</si>
  <si>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</si>
  <si>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</si>
  <si>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</si>
  <si>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</si>
  <si>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</si>
  <si>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</si>
  <si>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</si>
  <si>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</si>
  <si>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</si>
  <si>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</si>
  <si>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</si>
  <si>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</si>
  <si>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</si>
  <si>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</si>
  <si>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</si>
  <si>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</si>
  <si>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</si>
  <si>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</si>
  <si>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</si>
  <si>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</si>
  <si>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</si>
  <si>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</si>
  <si>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</si>
  <si>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</si>
  <si>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</si>
  <si>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</si>
  <si>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</si>
  <si>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</si>
  <si>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</si>
  <si>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</si>
  <si>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</si>
  <si>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</si>
  <si>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</si>
  <si>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</si>
  <si>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</si>
  <si>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</si>
  <si>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</si>
  <si>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</si>
  <si>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</si>
  <si>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</si>
  <si>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</si>
  <si>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</si>
  <si>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</si>
  <si>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</si>
  <si>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</si>
  <si>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</si>
  <si>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</si>
  <si>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</si>
  <si>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</si>
  <si>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</si>
  <si>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</si>
  <si>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</si>
  <si>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</si>
  <si>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</si>
  <si>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</si>
  <si>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</si>
  <si>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</si>
  <si>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</si>
  <si>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</si>
  <si>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</si>
  <si>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</si>
  <si>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</si>
  <si>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</si>
  <si>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</si>
  <si>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</si>
  <si>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</si>
  <si>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</si>
  <si>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</si>
  <si>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</si>
  <si>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</si>
  <si>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</si>
  <si>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</si>
  <si>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</si>
  <si>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</si>
  <si>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</si>
  <si>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</si>
  <si>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</si>
  <si>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</si>
  <si>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</si>
  <si>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</si>
  <si>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</si>
  <si>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</si>
  <si>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</si>
  <si>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</si>
  <si>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</si>
  <si>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</si>
  <si>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</si>
  <si>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</si>
  <si>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</si>
  <si>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</si>
  <si>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</si>
  <si>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</si>
  <si>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</si>
  <si>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</si>
  <si>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</si>
  <si>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</si>
  <si>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</si>
  <si>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</si>
  <si>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</si>
  <si>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</si>
  <si>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</si>
  <si>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</si>
  <si>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</si>
  <si>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</si>
  <si>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</si>
  <si>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</si>
  <si>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</si>
  <si>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</si>
  <si>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</si>
  <si>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</si>
  <si>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</si>
  <si>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</si>
  <si>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</si>
  <si>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</si>
  <si>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</si>
  <si>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</si>
  <si>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</si>
  <si>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</si>
  <si>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</si>
  <si>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</si>
  <si>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</si>
  <si>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</si>
  <si>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</si>
  <si>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</si>
  <si>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</si>
  <si>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</si>
  <si>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</si>
  <si>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</si>
  <si>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</si>
  <si>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</si>
  <si>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</si>
  <si>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</si>
  <si>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</si>
  <si>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</si>
  <si>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</si>
  <si>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</si>
  <si>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</si>
  <si>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</si>
  <si>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</si>
  <si>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</si>
  <si>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</si>
  <si>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</si>
  <si>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</si>
  <si>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</si>
  <si>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</si>
  <si>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</si>
  <si>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</si>
  <si>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</si>
  <si>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</si>
  <si>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</si>
  <si>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</si>
  <si>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</si>
  <si>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</si>
  <si>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</si>
  <si>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</si>
  <si>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</si>
  <si>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</si>
  <si>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</si>
  <si>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</si>
  <si>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</si>
  <si>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</si>
  <si>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</si>
  <si>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</si>
  <si>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</si>
  <si>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</si>
  <si>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</si>
  <si>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</si>
  <si>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</si>
  <si>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</si>
  <si>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</si>
  <si>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</si>
  <si>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</si>
  <si>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</si>
  <si>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</si>
  <si>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</si>
  <si>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</si>
  <si>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</si>
  <si>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</si>
  <si>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</si>
  <si>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</si>
  <si>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</si>
  <si>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</si>
  <si>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</si>
  <si>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</si>
  <si>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</si>
  <si>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</si>
  <si>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</si>
  <si>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</si>
  <si>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</si>
  <si>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</si>
  <si>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</si>
  <si>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</si>
  <si>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</si>
  <si>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</si>
  <si>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</si>
  <si>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</si>
  <si>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</si>
  <si>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</si>
  <si>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</si>
  <si>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</si>
  <si>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</si>
  <si>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</si>
  <si>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</si>
  <si>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</si>
  <si>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</si>
  <si>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</si>
  <si>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</si>
  <si>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</si>
  <si>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</si>
  <si>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</si>
  <si>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</si>
  <si>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</si>
  <si>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</si>
  <si>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</si>
  <si>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</si>
  <si>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</si>
  <si>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</si>
  <si>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</si>
  <si>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</si>
  <si>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</si>
  <si>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</si>
  <si>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</si>
  <si>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</si>
  <si>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</si>
  <si>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</si>
  <si>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</si>
  <si>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</si>
  <si>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</si>
  <si>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</si>
  <si>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</si>
  <si>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</si>
  <si>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</si>
  <si>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</si>
  <si>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</si>
  <si>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</si>
  <si>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</si>
  <si>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</si>
  <si>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</si>
  <si>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</si>
  <si>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</si>
  <si>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</si>
  <si>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</si>
  <si>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</si>
  <si>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</si>
  <si>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</si>
  <si>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</si>
  <si>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</si>
  <si>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</si>
  <si>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</si>
  <si>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</si>
  <si>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</si>
  <si>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</si>
  <si>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</si>
  <si>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</si>
  <si>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</si>
  <si>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</si>
  <si>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</si>
  <si>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</si>
  <si>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</si>
  <si>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</si>
  <si>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</si>
  <si>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</si>
  <si>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</si>
  <si>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</si>
  <si>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</si>
  <si>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</si>
  <si>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</si>
  <si>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</si>
  <si>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</si>
  <si>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</si>
  <si>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</si>
  <si>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</si>
  <si>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</si>
  <si>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</si>
  <si>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</si>
  <si>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</si>
  <si>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</si>
  <si>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</si>
  <si>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</si>
  <si>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</si>
  <si>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</si>
  <si>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</si>
  <si>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</si>
  <si>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</si>
  <si>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</si>
  <si>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</si>
  <si>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</si>
  <si>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</si>
  <si>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</si>
  <si>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</si>
  <si>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</si>
  <si>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</si>
  <si>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</si>
  <si>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</si>
  <si>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</si>
  <si>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</si>
  <si>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</si>
  <si>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</si>
  <si>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</si>
  <si>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</si>
  <si>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</si>
  <si>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</si>
  <si>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</si>
  <si>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</si>
  <si>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</si>
  <si>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</si>
  <si>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</si>
  <si>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</si>
  <si>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</si>
  <si>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</si>
  <si>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</si>
  <si>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</si>
  <si>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</si>
  <si>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</si>
  <si>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</si>
  <si>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</si>
  <si>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</si>
  <si>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</si>
  <si>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</si>
  <si>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</si>
  <si>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</si>
  <si>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</si>
  <si>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</si>
  <si>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</si>
  <si>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</si>
  <si>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</si>
  <si>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</si>
  <si>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</si>
  <si>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</si>
  <si>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</si>
  <si>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</si>
  <si>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</si>
  <si>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</si>
  <si>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</si>
  <si>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</si>
  <si>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</si>
  <si>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</si>
  <si>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</si>
  <si>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</si>
  <si>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</si>
  <si>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</si>
  <si>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</si>
  <si>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</si>
  <si>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</si>
  <si>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</si>
  <si>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</si>
  <si>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</si>
  <si>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</si>
  <si>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</si>
  <si>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</si>
  <si>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</si>
  <si>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</si>
  <si>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</si>
  <si>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</si>
  <si>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</si>
  <si>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</si>
  <si>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</si>
  <si>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</si>
  <si>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</si>
  <si>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</si>
  <si>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</si>
  <si>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</si>
  <si>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</si>
  <si>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</si>
  <si>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</si>
  <si>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</si>
  <si>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</si>
  <si>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</si>
  <si>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</si>
  <si>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</si>
  <si>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</si>
  <si>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</si>
  <si>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</si>
  <si>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</si>
  <si>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</si>
  <si>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</si>
  <si>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</si>
  <si>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</si>
  <si>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</si>
  <si>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</si>
  <si>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</si>
  <si>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</si>
  <si>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</si>
  <si>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</si>
  <si>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</si>
  <si>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</si>
  <si>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</si>
  <si>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</si>
  <si>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</si>
  <si>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</si>
  <si>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</si>
  <si>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</si>
  <si>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</si>
  <si>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</si>
  <si>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</si>
  <si>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</si>
  <si>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</si>
  <si>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</si>
  <si>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</si>
  <si>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</si>
  <si>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</si>
  <si>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</si>
  <si>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</si>
  <si>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</si>
  <si>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</si>
  <si>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</si>
  <si>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</si>
  <si>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</si>
  <si>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</si>
  <si>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</si>
  <si>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</si>
  <si>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</si>
  <si>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</si>
  <si>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</si>
  <si>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</si>
  <si>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</si>
  <si>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</si>
  <si>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</si>
  <si>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</si>
  <si>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</si>
  <si>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</si>
  <si>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</si>
  <si>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</si>
  <si>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</si>
  <si>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</si>
  <si>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</si>
  <si>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</si>
  <si>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</si>
  <si>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</si>
  <si>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</si>
  <si>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</si>
  <si>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</si>
  <si>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</si>
  <si>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</si>
  <si>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</si>
  <si>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</si>
  <si>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</si>
  <si>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</si>
  <si>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</si>
  <si>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</si>
  <si>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</si>
  <si>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</si>
  <si>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</si>
  <si>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</si>
  <si>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</si>
  <si>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</si>
  <si>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</si>
  <si>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</si>
  <si>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</si>
  <si>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</si>
  <si>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</si>
  <si>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</si>
  <si>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</si>
  <si>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</si>
  <si>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</si>
  <si>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</si>
  <si>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</si>
  <si>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</si>
  <si>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</si>
  <si>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</si>
  <si>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</si>
  <si>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</si>
  <si>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</si>
  <si>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</si>
  <si>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</si>
  <si>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</si>
  <si>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</si>
  <si>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</si>
  <si>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</si>
  <si>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</si>
  <si>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</si>
  <si>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</si>
  <si>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</si>
  <si>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</si>
  <si>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</si>
  <si>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</si>
  <si>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</si>
  <si>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</si>
  <si>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</si>
  <si>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</si>
  <si>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</si>
  <si>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</si>
  <si>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</si>
  <si>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</si>
  <si>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</si>
  <si>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</si>
  <si>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</si>
  <si>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</si>
  <si>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</si>
  <si>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</si>
  <si>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</si>
  <si>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</si>
  <si>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</si>
  <si>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</si>
  <si>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</si>
  <si>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</si>
  <si>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</si>
  <si>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</si>
  <si>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</si>
  <si>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</si>
  <si>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</si>
  <si>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</si>
  <si>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</si>
  <si>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</si>
  <si>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</si>
  <si>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</si>
  <si>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</si>
  <si>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</si>
  <si>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</si>
  <si>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</si>
  <si>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</si>
  <si>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</si>
  <si>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</si>
  <si>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</si>
  <si>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</si>
  <si>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</si>
  <si>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</si>
  <si>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</si>
  <si>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</si>
  <si>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</si>
  <si>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</si>
  <si>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</si>
  <si>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</si>
  <si>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</si>
  <si>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</si>
  <si>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</si>
  <si>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</si>
  <si>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</si>
  <si>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</si>
  <si>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</si>
  <si>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</si>
  <si>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</si>
  <si>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</si>
  <si>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</si>
  <si>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</si>
  <si>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</si>
  <si>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</si>
  <si>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</si>
  <si>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</si>
  <si>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</si>
  <si>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</si>
  <si>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</si>
  <si>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</si>
  <si>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</si>
  <si>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</si>
  <si>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</si>
  <si>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</si>
  <si>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</si>
  <si>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</si>
  <si>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</si>
  <si>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</si>
  <si>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</si>
  <si>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</si>
  <si>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</si>
  <si>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</si>
  <si>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</si>
  <si>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</si>
  <si>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</si>
  <si>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</si>
  <si>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</si>
  <si>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</si>
  <si>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</si>
  <si>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</si>
  <si>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</si>
  <si>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</si>
  <si>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</si>
  <si>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</si>
  <si>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</si>
  <si>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</si>
  <si>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</si>
  <si>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</si>
  <si>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</si>
  <si>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</si>
  <si>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</si>
  <si>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</si>
  <si>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</si>
  <si>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</si>
  <si>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</si>
  <si>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</si>
  <si>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</si>
  <si>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</si>
  <si>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</si>
  <si>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</si>
  <si>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</si>
  <si>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</si>
  <si>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</si>
  <si>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</si>
  <si>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</si>
  <si>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</si>
  <si>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</si>
  <si>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</si>
  <si>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</si>
  <si>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</si>
  <si>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</si>
  <si>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</si>
  <si>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</si>
  <si>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</si>
  <si>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</si>
  <si>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</si>
  <si>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</si>
  <si>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</si>
  <si>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</si>
  <si>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</si>
  <si>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</si>
  <si>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</si>
  <si>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</si>
  <si>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</si>
  <si>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</si>
  <si>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</si>
  <si>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</si>
  <si>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</si>
  <si>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</si>
  <si>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</si>
  <si>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</si>
  <si>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</si>
  <si>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</si>
  <si>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</si>
  <si>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</si>
  <si>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</si>
  <si>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</si>
  <si>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</si>
  <si>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</si>
  <si>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</si>
  <si>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</si>
  <si>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</si>
  <si>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</si>
  <si>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</si>
  <si>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</si>
  <si>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</si>
  <si>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</si>
  <si>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</si>
  <si>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</si>
  <si>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</si>
  <si>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</si>
  <si>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</si>
  <si>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</si>
  <si>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</si>
  <si>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</si>
  <si>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</si>
  <si>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</si>
  <si>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</si>
  <si>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</si>
  <si>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</si>
  <si>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</si>
  <si>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</si>
  <si>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</si>
  <si>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</si>
  <si>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</si>
  <si>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</si>
  <si>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</si>
  <si>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</si>
  <si>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</si>
  <si>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</si>
  <si>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</si>
  <si>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</si>
  <si>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</si>
  <si>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</si>
  <si>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</si>
  <si>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</si>
  <si>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</si>
  <si>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</si>
  <si>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</si>
  <si>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</si>
  <si>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</si>
  <si>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</si>
  <si>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</si>
  <si>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</si>
  <si>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</si>
  <si>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</si>
  <si>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</si>
  <si>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</si>
  <si>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</si>
  <si>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</si>
  <si>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</si>
  <si>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</si>
  <si>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</si>
  <si>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</si>
  <si>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</si>
  <si>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</si>
  <si>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</si>
  <si>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</si>
  <si>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</si>
  <si>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</si>
  <si>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</si>
  <si>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</si>
  <si>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</si>
  <si>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</si>
  <si>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</si>
  <si>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</si>
  <si>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</si>
  <si>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</si>
  <si>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</si>
  <si>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</si>
  <si>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</si>
  <si>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</si>
  <si>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</si>
  <si>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</si>
  <si>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</si>
  <si>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</si>
  <si>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</si>
  <si>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</si>
  <si>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</si>
  <si>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</si>
  <si>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</si>
  <si>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</si>
  <si>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</si>
  <si>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</si>
  <si>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</si>
  <si>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</si>
  <si>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</si>
  <si>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</si>
  <si>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</si>
  <si>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</si>
  <si>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</si>
  <si>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</si>
  <si>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</si>
  <si>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</si>
  <si>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</si>
  <si>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</si>
  <si>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</si>
  <si>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</si>
  <si>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</si>
  <si>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</si>
  <si>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</si>
  <si>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</si>
  <si>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</si>
  <si>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</si>
  <si>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</si>
  <si>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</si>
  <si>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</si>
  <si>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</si>
  <si>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</si>
  <si>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</si>
  <si>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</si>
  <si>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</si>
  <si>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</si>
  <si>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</si>
  <si>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</si>
  <si>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</si>
  <si>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</si>
  <si>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</si>
  <si>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</si>
  <si>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</si>
  <si>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</si>
  <si>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</si>
  <si>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</si>
  <si>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</si>
  <si>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</si>
  <si>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</si>
  <si>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</si>
  <si>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</si>
  <si>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</si>
  <si>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</si>
  <si>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</si>
  <si>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</si>
  <si>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</si>
  <si>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</si>
  <si>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</si>
  <si>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</si>
  <si>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</si>
  <si>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</si>
  <si>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</si>
  <si>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</si>
  <si>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</si>
  <si>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</si>
  <si>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</si>
  <si>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</si>
  <si>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</si>
  <si>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</si>
  <si>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</si>
  <si>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</si>
  <si>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</si>
  <si>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</si>
  <si>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</si>
  <si>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</si>
  <si>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</si>
  <si>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</si>
  <si>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</si>
  <si>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</si>
  <si>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</si>
  <si>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</si>
  <si>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</si>
  <si>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</si>
  <si>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</si>
  <si>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</si>
  <si>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</si>
  <si>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</si>
  <si>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</si>
  <si>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</si>
  <si>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</si>
  <si>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</si>
  <si>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</si>
  <si>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</si>
  <si>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</si>
  <si>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</si>
  <si>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</si>
  <si>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</si>
  <si>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</si>
  <si>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</si>
  <si>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</si>
  <si>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</si>
  <si>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</si>
  <si>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</si>
  <si>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</si>
  <si>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</si>
  <si>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</si>
  <si>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</si>
  <si>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</si>
  <si>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</si>
  <si>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</si>
  <si>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</si>
  <si>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</si>
  <si>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</si>
  <si>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</si>
  <si>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</si>
  <si>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</si>
  <si>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</si>
  <si>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</si>
  <si>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</si>
  <si>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</si>
  <si>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</si>
  <si>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</si>
  <si>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</si>
  <si>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</si>
  <si>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</si>
  <si>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</si>
  <si>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</si>
  <si>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</si>
  <si>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</si>
  <si>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</si>
  <si>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</si>
  <si>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</si>
  <si>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</si>
  <si>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</si>
  <si>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</si>
  <si>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</si>
  <si>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</si>
  <si>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</si>
  <si>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</si>
  <si>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</si>
  <si>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</si>
  <si>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</si>
  <si>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</si>
  <si>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</si>
  <si>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</si>
  <si>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</si>
  <si>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</si>
  <si>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</si>
  <si>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</si>
  <si>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</si>
  <si>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</si>
  <si>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</si>
  <si>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</si>
  <si>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</si>
  <si>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</si>
  <si>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</si>
  <si>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</si>
  <si>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</si>
  <si>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</si>
  <si>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</si>
  <si>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</si>
  <si>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</si>
  <si>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</si>
  <si>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</si>
  <si>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</si>
  <si>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</si>
  <si>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</si>
  <si>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</si>
  <si>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</si>
  <si>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</si>
  <si>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</si>
  <si>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</si>
  <si>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</si>
  <si>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</si>
  <si>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</si>
  <si>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</si>
  <si>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</si>
  <si>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</si>
  <si>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</si>
  <si>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</si>
  <si>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</si>
  <si>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</si>
  <si>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</si>
  <si>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</si>
  <si>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</si>
  <si>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</si>
  <si>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</si>
  <si>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</si>
  <si>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</si>
  <si>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</si>
  <si>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</si>
  <si>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</si>
  <si>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</si>
  <si>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</si>
  <si>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</si>
  <si>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</si>
  <si>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</si>
  <si>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</si>
  <si>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</si>
  <si>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</si>
  <si>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</si>
  <si>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</si>
  <si>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</si>
  <si>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</si>
  <si>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</si>
  <si>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</si>
  <si>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</si>
  <si>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</si>
  <si>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</si>
  <si>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</si>
  <si>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</si>
  <si>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</si>
  <si>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</si>
  <si>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</si>
  <si>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</si>
  <si>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</si>
  <si>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</si>
  <si>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</si>
  <si>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</si>
  <si>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</si>
  <si>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</si>
  <si>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</si>
  <si>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</si>
  <si>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</si>
  <si>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</si>
  <si>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</si>
  <si>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</si>
  <si>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</si>
  <si>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</si>
  <si>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</si>
  <si>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</si>
  <si>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</si>
  <si>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</si>
  <si>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</si>
  <si>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</si>
  <si>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</si>
  <si>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</si>
  <si>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</si>
  <si>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</si>
  <si>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</si>
  <si>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</si>
  <si>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</si>
  <si>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</si>
  <si>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</si>
  <si>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</si>
  <si>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</si>
  <si>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</si>
  <si>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</si>
  <si>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</si>
  <si>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</si>
  <si>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</si>
  <si>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</si>
  <si>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</si>
  <si>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</si>
  <si>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</si>
  <si>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</si>
  <si>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</si>
  <si>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</si>
  <si>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</si>
  <si>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</si>
  <si>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</si>
  <si>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</si>
  <si>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</si>
  <si>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</si>
  <si>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</si>
  <si>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</si>
  <si>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</si>
  <si>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</si>
  <si>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</si>
  <si>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</si>
  <si>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</si>
  <si>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</si>
  <si>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</si>
  <si>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</si>
  <si>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</si>
  <si>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</si>
  <si>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</si>
  <si>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</si>
  <si>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</si>
  <si>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</si>
  <si>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</si>
  <si>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</si>
  <si>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</si>
  <si>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</si>
  <si>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</si>
  <si>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</si>
  <si>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</si>
  <si>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</si>
  <si>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</si>
  <si>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</si>
  <si>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</si>
  <si>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</si>
  <si>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</si>
  <si>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</si>
  <si>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</si>
  <si>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</si>
  <si>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</si>
  <si>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</si>
  <si>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</si>
  <si>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</si>
  <si>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</si>
  <si>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</si>
  <si>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</si>
  <si>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</si>
  <si>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</si>
  <si>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</si>
  <si>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</si>
  <si>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</si>
  <si>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</si>
  <si>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</si>
  <si>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</si>
  <si>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</si>
  <si>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</si>
  <si>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</si>
  <si>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</si>
  <si>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</si>
  <si>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</si>
  <si>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</si>
  <si>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</si>
  <si>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</si>
  <si>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</si>
  <si>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</si>
  <si>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</si>
  <si>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</si>
  <si>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</si>
  <si>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</si>
  <si>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</si>
  <si>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</si>
  <si>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</si>
  <si>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</si>
  <si>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</si>
  <si>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</si>
  <si>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</si>
  <si>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</si>
  <si>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</si>
  <si>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</si>
  <si>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</si>
  <si>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</si>
  <si>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</si>
  <si>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</si>
  <si>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</si>
  <si>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</si>
  <si>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</si>
  <si>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</si>
  <si>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</si>
  <si>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</si>
  <si>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</si>
  <si>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</si>
  <si>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</si>
  <si>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</si>
  <si>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</si>
  <si>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</si>
  <si>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</si>
  <si>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</si>
  <si>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</si>
  <si>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</si>
  <si>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</si>
  <si>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</si>
  <si>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</si>
  <si>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</si>
  <si>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</si>
  <si>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</si>
  <si>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</si>
  <si>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</si>
  <si>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</si>
  <si>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</si>
  <si>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</si>
  <si>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</si>
  <si>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</si>
  <si>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</si>
  <si>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</si>
  <si>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</si>
  <si>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</si>
  <si>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</si>
  <si>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</si>
  <si>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</si>
  <si>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</si>
  <si>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</si>
  <si>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</si>
  <si>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</si>
  <si>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</si>
  <si>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</si>
  <si>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</si>
  <si>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</si>
  <si>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</si>
  <si>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</si>
  <si>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</si>
  <si>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</si>
  <si>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</si>
  <si>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</si>
  <si>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</si>
  <si>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</si>
  <si>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</si>
  <si>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</si>
  <si>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</si>
  <si>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</si>
  <si>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</si>
  <si>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</si>
  <si>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</si>
  <si>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</si>
  <si>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</si>
  <si>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</si>
  <si>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</si>
  <si>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</si>
  <si>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</si>
  <si>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</si>
  <si>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</si>
  <si>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</si>
  <si>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</si>
  <si>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</si>
  <si>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</si>
  <si>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</si>
  <si>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</si>
  <si>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</si>
  <si>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</si>
  <si>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</si>
  <si>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</si>
  <si>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</si>
  <si>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</si>
  <si>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</si>
  <si>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</si>
  <si>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</si>
  <si>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</si>
  <si>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</si>
  <si>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</si>
  <si>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</si>
  <si>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</si>
  <si>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</si>
  <si>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</si>
  <si>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</si>
  <si>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</si>
  <si>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</si>
  <si>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</si>
  <si>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</si>
  <si>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</si>
  <si>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</si>
  <si>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</si>
  <si>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</si>
  <si>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</si>
  <si>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</si>
  <si>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</si>
  <si>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</si>
  <si>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</si>
  <si>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</si>
  <si>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</si>
  <si>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</si>
  <si>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</si>
  <si>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</si>
  <si>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</si>
  <si>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</si>
  <si>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</si>
  <si>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</si>
  <si>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</si>
  <si>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</si>
  <si>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</si>
  <si>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</si>
  <si>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</si>
  <si>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</si>
  <si>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</si>
  <si>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</si>
  <si>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</si>
  <si>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</si>
  <si>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</si>
  <si>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</si>
  <si>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</si>
  <si>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</si>
  <si>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</si>
  <si>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</si>
  <si>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</si>
  <si>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</si>
  <si>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</si>
  <si>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</si>
  <si>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</si>
  <si>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</si>
  <si>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</si>
  <si>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</si>
  <si>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</si>
  <si>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</si>
  <si>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</si>
  <si>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</si>
  <si>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</si>
  <si>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</si>
  <si>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</si>
  <si>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</si>
  <si>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</si>
  <si>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</si>
  <si>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</si>
  <si>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</si>
  <si>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</si>
  <si>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</si>
  <si>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</si>
  <si>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</si>
  <si>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</si>
  <si>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</si>
  <si>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</si>
  <si>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</si>
  <si>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</si>
  <si>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</si>
  <si>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</si>
  <si>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</si>
  <si>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</si>
  <si>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</si>
  <si>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</si>
  <si>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</si>
  <si>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</si>
  <si>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</si>
  <si>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</si>
  <si>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</si>
  <si>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</si>
  <si>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</si>
  <si>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</si>
  <si>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</si>
  <si>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</si>
  <si>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</si>
  <si>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</si>
  <si>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</si>
  <si>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</si>
  <si>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</si>
  <si>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</si>
  <si>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</si>
  <si>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</si>
  <si>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</si>
  <si>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</si>
  <si>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</si>
  <si>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</si>
  <si>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</si>
  <si>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</si>
  <si>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</si>
  <si>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</si>
  <si>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</si>
  <si>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</si>
  <si>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</si>
  <si>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</si>
  <si>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</si>
  <si>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</si>
  <si>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</si>
  <si>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</si>
  <si>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</si>
  <si>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</si>
  <si>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</si>
  <si>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</si>
  <si>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</si>
  <si>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</si>
  <si>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</si>
  <si>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</si>
  <si>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</si>
  <si>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</si>
  <si>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</si>
  <si>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</si>
  <si>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</si>
  <si>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</si>
  <si>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</si>
  <si>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</si>
  <si>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</si>
  <si>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</si>
  <si>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</si>
  <si>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</si>
  <si>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</si>
  <si>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</si>
  <si>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</si>
  <si>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</si>
  <si>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</si>
  <si>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</si>
  <si>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</si>
  <si>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</si>
  <si>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</si>
  <si>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</si>
  <si>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</si>
  <si>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</si>
  <si>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</si>
  <si>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</si>
  <si>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</si>
  <si>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</si>
  <si>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</si>
  <si>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</si>
  <si>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</si>
  <si>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</si>
  <si>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</si>
  <si>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</si>
  <si>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</si>
  <si>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</si>
  <si>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</si>
  <si>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</si>
  <si>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</si>
  <si>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</si>
  <si>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</si>
  <si>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</si>
  <si>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</si>
  <si>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</si>
  <si>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</si>
  <si>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</si>
  <si>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</si>
  <si>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</si>
  <si>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</si>
  <si>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</si>
  <si>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</si>
  <si>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</si>
  <si>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</si>
  <si>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</si>
  <si>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</si>
  <si>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</si>
  <si>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</si>
  <si>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</si>
  <si>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</si>
  <si>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</si>
  <si>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</si>
  <si>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</si>
  <si>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</si>
  <si>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</si>
  <si>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</si>
  <si>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</si>
  <si>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</si>
  <si>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</si>
  <si>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</si>
  <si>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</si>
  <si>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</si>
  <si>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</si>
  <si>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</si>
  <si>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</si>
  <si>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</si>
  <si>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</si>
  <si>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</si>
  <si>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</si>
  <si>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</si>
  <si>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</si>
  <si>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</si>
  <si>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</si>
  <si>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</si>
  <si>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</si>
  <si>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</si>
  <si>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</si>
  <si>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</si>
  <si>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</si>
  <si>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</si>
  <si>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</si>
  <si>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</si>
  <si>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</si>
  <si>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</si>
  <si>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</si>
  <si>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</si>
  <si>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</si>
  <si>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</si>
  <si>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</si>
  <si>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</si>
  <si>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</si>
  <si>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</si>
  <si>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</si>
  <si>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</si>
  <si>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</si>
  <si>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</si>
  <si>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</si>
  <si>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</si>
  <si>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</si>
  <si>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</si>
  <si>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</si>
  <si>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</si>
  <si>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</si>
  <si>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</si>
  <si>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</si>
  <si>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</si>
  <si>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</si>
  <si>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</si>
  <si>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</si>
  <si>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</si>
  <si>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</si>
  <si>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</si>
  <si>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</si>
  <si>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</si>
  <si>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</si>
  <si>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</si>
  <si>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</si>
  <si>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</si>
  <si>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</si>
  <si>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</si>
  <si>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</si>
  <si>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</si>
  <si>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</si>
  <si>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</si>
  <si>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</si>
  <si>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</si>
  <si>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</si>
  <si>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</si>
  <si>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</si>
  <si>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</si>
  <si>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</si>
  <si>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</si>
  <si>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</si>
  <si>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</si>
  <si>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</si>
  <si>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</si>
  <si>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</si>
  <si>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</si>
  <si>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</si>
  <si>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</si>
  <si>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</si>
  <si>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</si>
  <si>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</si>
  <si>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</si>
  <si>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</si>
  <si>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</si>
  <si>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</si>
  <si>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</si>
  <si>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</si>
  <si>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</si>
  <si>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</si>
  <si>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</si>
  <si>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</si>
  <si>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</si>
  <si>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</si>
  <si>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</si>
  <si>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</si>
  <si>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</si>
  <si>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</si>
  <si>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</si>
  <si>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</si>
  <si>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</si>
  <si>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</si>
  <si>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</si>
  <si>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</si>
  <si>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</si>
  <si>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</si>
  <si>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</si>
  <si>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</si>
  <si>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</si>
  <si>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</si>
  <si>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</si>
  <si>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</si>
  <si>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</si>
  <si>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</si>
  <si>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</si>
  <si>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</si>
  <si>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</si>
  <si>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</si>
  <si>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</si>
  <si>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</si>
  <si>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</si>
  <si>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</si>
  <si>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</si>
  <si>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</si>
  <si>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</si>
  <si>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</si>
  <si>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</si>
  <si>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</si>
  <si>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</si>
  <si>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</si>
  <si>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</si>
  <si>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</si>
  <si>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</si>
  <si>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</si>
  <si>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</si>
  <si>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</si>
  <si>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</si>
  <si>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</si>
  <si>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</si>
  <si>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</si>
  <si>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</si>
  <si>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</si>
  <si>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</si>
  <si>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</si>
  <si>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</si>
  <si>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</si>
  <si>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</si>
  <si>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</si>
  <si>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</si>
  <si>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</si>
  <si>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</si>
  <si>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</si>
  <si>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</si>
  <si>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</si>
  <si>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</si>
  <si>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</si>
  <si>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</si>
  <si>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</si>
  <si>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</si>
  <si>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</si>
  <si>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</si>
  <si>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</si>
  <si>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</si>
  <si>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</si>
  <si>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</si>
  <si>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</si>
  <si>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</si>
  <si>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</si>
  <si>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</si>
  <si>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</si>
  <si>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</si>
  <si>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</si>
  <si>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</si>
  <si>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</si>
  <si>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</si>
  <si>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</si>
  <si>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</si>
  <si>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</si>
  <si>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</si>
  <si>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</si>
  <si>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</si>
  <si>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</si>
  <si>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</si>
  <si>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</si>
  <si>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</si>
  <si>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</si>
  <si>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</si>
  <si>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</si>
  <si>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</si>
  <si>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</si>
  <si>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</si>
  <si>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</si>
  <si>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</si>
  <si>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</si>
  <si>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</si>
  <si>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</si>
  <si>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</si>
  <si>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</si>
  <si>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</si>
  <si>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</si>
  <si>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</si>
  <si>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</si>
  <si>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</si>
  <si>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</si>
  <si>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</si>
  <si>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</si>
  <si>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</si>
  <si>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</si>
  <si>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</si>
  <si>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</si>
  <si>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</si>
  <si>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</si>
  <si>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</si>
  <si>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</si>
  <si>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</si>
  <si>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</si>
  <si>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</si>
  <si>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</si>
  <si>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</si>
  <si>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</si>
  <si>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</si>
  <si>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</si>
  <si>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</si>
  <si>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</si>
  <si>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</si>
  <si>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</si>
  <si>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</si>
  <si>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</si>
  <si>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</si>
  <si>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</si>
  <si>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</si>
  <si>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</si>
  <si>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</si>
  <si>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</si>
  <si>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</si>
  <si>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</si>
  <si>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</si>
  <si>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</si>
  <si>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</si>
  <si>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</si>
  <si>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</si>
  <si>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</si>
  <si>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</si>
  <si>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</si>
  <si>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</si>
  <si>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</si>
  <si>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</si>
  <si>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</si>
  <si>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</si>
  <si>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</si>
  <si>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</si>
  <si>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</si>
  <si>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</si>
  <si>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</si>
  <si>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</si>
  <si>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</si>
  <si>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</si>
  <si>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</si>
  <si>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</si>
  <si>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</si>
  <si>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</si>
  <si>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</si>
  <si>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</si>
  <si>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</si>
  <si>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</si>
  <si>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</si>
  <si>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</si>
  <si>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</si>
  <si>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</si>
  <si>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</si>
  <si>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</si>
  <si>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</si>
  <si>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</si>
  <si>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</si>
  <si>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</si>
  <si>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</si>
  <si>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</si>
  <si>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</si>
  <si>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</si>
  <si>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</si>
  <si>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</si>
  <si>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</si>
  <si>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</si>
  <si>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</si>
  <si>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</si>
  <si>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</si>
  <si>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</si>
  <si>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</si>
  <si>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</si>
  <si>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</si>
  <si>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</si>
  <si>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</si>
  <si>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</si>
  <si>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</si>
  <si>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</si>
  <si>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</si>
  <si>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</si>
  <si>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</si>
  <si>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</si>
  <si>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</si>
  <si>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</si>
  <si>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</si>
  <si>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</si>
  <si>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</si>
  <si>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</si>
  <si>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</si>
  <si>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</si>
  <si>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</si>
  <si>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</si>
  <si>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</si>
  <si>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</si>
  <si>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</si>
  <si>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</si>
  <si>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</si>
  <si>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</si>
  <si>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</si>
  <si>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</si>
  <si>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</si>
  <si>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</si>
  <si>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</si>
  <si>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</si>
  <si>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</si>
  <si>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</si>
  <si>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</si>
  <si>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</si>
  <si>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</si>
  <si>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</si>
  <si>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</si>
  <si>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</si>
  <si>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</si>
  <si>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</si>
  <si>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</si>
  <si>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</si>
  <si>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</si>
  <si>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</si>
  <si>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</si>
  <si>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</si>
  <si>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</si>
  <si>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</si>
  <si>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</si>
  <si>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</si>
  <si>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</si>
  <si>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</si>
  <si>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</si>
  <si>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</si>
  <si>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</si>
  <si>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</si>
  <si>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</si>
  <si>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</si>
  <si>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</si>
  <si>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</si>
  <si>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</si>
  <si>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</si>
  <si>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</si>
  <si>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</si>
  <si>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</si>
  <si>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</si>
  <si>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</si>
  <si>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</si>
  <si>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</si>
  <si>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</si>
  <si>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</si>
  <si>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</si>
  <si>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</si>
  <si>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</si>
  <si>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</si>
  <si>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</si>
  <si>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</si>
  <si>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</si>
  <si>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</si>
  <si>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</si>
  <si>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</si>
  <si>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</si>
  <si>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</si>
  <si>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</si>
  <si>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</si>
  <si>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</si>
  <si>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</si>
  <si>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</si>
  <si>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</si>
  <si>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</si>
  <si>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</si>
  <si>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</si>
  <si>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</si>
  <si>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</si>
  <si>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</si>
  <si>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</si>
  <si>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</si>
  <si>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</si>
  <si>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</si>
  <si>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</si>
  <si>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</si>
  <si>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</si>
  <si>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</si>
  <si>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</si>
  <si>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</si>
  <si>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</si>
  <si>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</si>
  <si>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</si>
  <si>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</si>
  <si>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</si>
  <si>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</si>
  <si>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</si>
  <si>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</si>
  <si>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</si>
  <si>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</si>
  <si>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</si>
  <si>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</si>
  <si>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</si>
  <si>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</si>
  <si>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</si>
  <si>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</si>
  <si>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</si>
  <si>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</si>
  <si>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</si>
  <si>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</si>
  <si>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</si>
  <si>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</si>
  <si>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</si>
  <si>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</si>
  <si>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</si>
  <si>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</si>
  <si>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</si>
  <si>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</si>
  <si>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</si>
  <si>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</si>
  <si>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</si>
  <si>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</si>
  <si>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</si>
  <si>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</si>
  <si>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</si>
  <si>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</si>
  <si>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</si>
  <si>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</si>
  <si>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</si>
  <si>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</si>
  <si>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</si>
  <si>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</si>
  <si>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</si>
  <si>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</si>
  <si>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</si>
  <si>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</si>
  <si>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</si>
  <si>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</si>
  <si>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</si>
  <si>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</si>
  <si>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</si>
  <si>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</si>
  <si>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</si>
  <si>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</si>
  <si>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</si>
  <si>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</si>
  <si>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</si>
  <si>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</si>
  <si>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</si>
  <si>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</si>
  <si>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</si>
  <si>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</si>
  <si>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</si>
  <si>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</si>
  <si>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</si>
  <si>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</si>
  <si>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</si>
  <si>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</si>
  <si>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</si>
  <si>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</si>
  <si>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</si>
  <si>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</si>
  <si>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</si>
  <si>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</si>
  <si>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</si>
  <si>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</si>
  <si>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</si>
  <si>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</si>
  <si>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</si>
  <si>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</si>
  <si>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</si>
  <si>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</si>
  <si>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</si>
  <si>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</si>
  <si>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</si>
  <si>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</si>
  <si>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</si>
  <si>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</si>
  <si>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</si>
  <si>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</si>
  <si>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</si>
  <si>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</si>
  <si>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</si>
  <si>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</si>
  <si>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</si>
  <si>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</si>
  <si>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</si>
  <si>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</si>
  <si>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</si>
  <si>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</si>
  <si>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</si>
  <si>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</si>
  <si>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</si>
  <si>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</si>
  <si>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</si>
  <si>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</si>
  <si>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</si>
  <si>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</si>
  <si>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</si>
  <si>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</si>
  <si>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</si>
  <si>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</si>
  <si>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</si>
  <si>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</si>
  <si>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</si>
  <si>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</si>
  <si>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</si>
  <si>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</si>
  <si>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</si>
  <si>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</si>
  <si>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</si>
  <si>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</si>
  <si>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</si>
  <si>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</si>
  <si>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</si>
  <si>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</si>
  <si>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</si>
  <si>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</si>
  <si>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</si>
  <si>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</si>
  <si>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</si>
  <si>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</si>
  <si>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</si>
  <si>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</si>
  <si>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</si>
  <si>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</si>
  <si>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</si>
  <si>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</si>
  <si>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</si>
  <si>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</si>
  <si>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</si>
  <si>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</si>
  <si>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</si>
  <si>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</si>
  <si>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</si>
  <si>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</si>
  <si>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</si>
  <si>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</si>
  <si>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</si>
  <si>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</si>
  <si>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</si>
  <si>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</si>
  <si>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</si>
  <si>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</si>
  <si>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</si>
  <si>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</si>
  <si>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</si>
  <si>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</si>
  <si>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</si>
  <si>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</si>
  <si>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</si>
  <si>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</si>
  <si>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</si>
  <si>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</si>
  <si>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</si>
  <si>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</si>
  <si>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</si>
  <si>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</si>
  <si>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</si>
  <si>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</si>
  <si>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</si>
  <si>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</si>
  <si>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</si>
  <si>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</si>
  <si>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</si>
  <si>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</si>
  <si>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</si>
  <si>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</si>
  <si>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</si>
  <si>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</si>
  <si>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</si>
  <si>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</si>
  <si>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</si>
  <si>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</si>
  <si>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</si>
  <si>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</si>
  <si>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</si>
  <si>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</si>
  <si>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</si>
  <si>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</si>
  <si>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</si>
  <si>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</si>
  <si>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</si>
  <si>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</si>
  <si>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</si>
  <si>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</si>
  <si>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</si>
  <si>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</si>
  <si>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</si>
  <si>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</si>
  <si>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</si>
  <si>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</si>
  <si>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</si>
  <si>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</si>
  <si>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</si>
  <si>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</si>
  <si>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</si>
  <si>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</si>
  <si>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</si>
  <si>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</si>
  <si>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</si>
  <si>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</si>
  <si>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</si>
  <si>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</si>
  <si>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</si>
  <si>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</si>
  <si>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</si>
  <si>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</si>
  <si>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</si>
  <si>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</si>
  <si>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</si>
  <si>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</si>
  <si>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</si>
  <si>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</si>
  <si>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</si>
  <si>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</si>
  <si>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</si>
  <si>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</si>
  <si>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</si>
  <si>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</si>
  <si>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</si>
  <si>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</si>
  <si>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</si>
  <si>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</si>
  <si>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</si>
  <si>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</si>
  <si>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</si>
  <si>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</si>
  <si>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</si>
  <si>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</si>
  <si>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</si>
  <si>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</si>
  <si>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</si>
  <si>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</si>
  <si>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</si>
  <si>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</si>
  <si>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</si>
  <si>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</si>
  <si>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</si>
  <si>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</si>
  <si>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</si>
  <si>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</si>
  <si>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</si>
  <si>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</si>
  <si>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</si>
  <si>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</si>
  <si>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</si>
  <si>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</si>
  <si>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</si>
  <si>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</si>
  <si>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</si>
  <si>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</si>
  <si>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</si>
  <si>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</si>
  <si>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</si>
  <si>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</si>
  <si>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</si>
  <si>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</si>
  <si>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</si>
  <si>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</si>
  <si>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</si>
  <si>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</si>
  <si>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</si>
  <si>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</si>
  <si>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</si>
  <si>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</si>
  <si>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</si>
  <si>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</si>
  <si>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</si>
  <si>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</si>
  <si>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</si>
  <si>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</si>
  <si>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</si>
  <si>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</si>
  <si>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</si>
  <si>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</si>
  <si>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</si>
  <si>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</si>
  <si>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</si>
  <si>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</si>
  <si>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</si>
  <si>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</si>
  <si>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</si>
  <si>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</si>
  <si>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</si>
  <si>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</si>
  <si>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</si>
  <si>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</si>
  <si>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</si>
  <si>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</si>
  <si>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</si>
  <si>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</si>
  <si>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</si>
  <si>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</si>
  <si>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</si>
  <si>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</si>
  <si>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</si>
  <si>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</si>
  <si>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</si>
  <si>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</si>
  <si>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</si>
  <si>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</si>
  <si>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</si>
  <si>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</si>
  <si>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</si>
  <si>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</si>
  <si>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</si>
  <si>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</si>
  <si>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</si>
  <si>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</si>
  <si>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</si>
  <si>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</si>
  <si>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</si>
  <si>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</si>
  <si>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</si>
  <si>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</si>
  <si>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</si>
  <si>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</si>
  <si>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</si>
  <si>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</si>
  <si>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</si>
  <si>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</si>
  <si>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</si>
  <si>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</si>
  <si>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</si>
  <si>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</si>
  <si>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</si>
  <si>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</si>
  <si>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</si>
  <si>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</si>
  <si>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</si>
  <si>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</si>
  <si>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</si>
  <si>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</si>
  <si>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</si>
  <si>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</si>
  <si>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</si>
  <si>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</si>
  <si>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</si>
  <si>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</si>
  <si>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</si>
  <si>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</si>
  <si>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</si>
  <si>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</si>
  <si>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</si>
  <si>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</si>
  <si>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</si>
  <si>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</si>
  <si>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</si>
  <si>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</si>
  <si>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</si>
  <si>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</si>
  <si>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</si>
  <si>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</si>
  <si>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</si>
  <si>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</si>
  <si>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</si>
  <si>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</si>
  <si>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</si>
  <si>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</si>
  <si>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</si>
  <si>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</si>
  <si>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</si>
  <si>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</si>
  <si>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</si>
  <si>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</si>
  <si>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</si>
  <si>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</si>
  <si>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</si>
  <si>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</si>
  <si>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</si>
  <si>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</si>
  <si>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</si>
  <si>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</si>
  <si>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</si>
  <si>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</si>
  <si>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</si>
  <si>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</si>
  <si>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</si>
  <si>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</si>
  <si>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</si>
  <si>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</si>
  <si>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</si>
  <si>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</si>
  <si>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</si>
  <si>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</si>
  <si>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</si>
  <si>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</si>
  <si>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</si>
  <si>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</si>
  <si>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</si>
  <si>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</si>
  <si>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</si>
  <si>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</si>
  <si>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</si>
  <si>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</si>
  <si>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</si>
  <si>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</si>
  <si>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</si>
  <si>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</si>
  <si>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</si>
  <si>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</si>
  <si>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</si>
  <si>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</si>
  <si>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</si>
  <si>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</si>
  <si>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</si>
  <si>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</si>
  <si>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</si>
  <si>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</si>
  <si>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</si>
  <si>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</si>
  <si>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</si>
  <si>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</si>
  <si>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</si>
  <si>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</si>
  <si>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</si>
  <si>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</si>
  <si>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</si>
  <si>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</si>
  <si>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</si>
  <si>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</si>
  <si>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</si>
  <si>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</si>
  <si>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</si>
  <si>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</si>
  <si>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</si>
  <si>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</si>
  <si>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</si>
  <si>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</si>
  <si>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</si>
  <si>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</si>
  <si>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</si>
  <si>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</si>
  <si>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</si>
  <si>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</si>
  <si>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</si>
  <si>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</si>
  <si>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</si>
  <si>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</si>
  <si>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</si>
  <si>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</si>
  <si>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</si>
  <si>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</si>
  <si>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</si>
  <si>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</si>
  <si>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</si>
  <si>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</si>
  <si>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</si>
  <si>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</si>
  <si>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</si>
  <si>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</si>
  <si>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</si>
  <si>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</si>
  <si>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</si>
  <si>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</si>
  <si>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</si>
  <si>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</si>
  <si>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</si>
  <si>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</si>
  <si>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</si>
  <si>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</si>
  <si>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</si>
  <si>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</si>
  <si>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</si>
  <si>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</si>
  <si>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</si>
  <si>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</si>
  <si>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</si>
  <si>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</si>
  <si>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</si>
  <si>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</si>
  <si>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</si>
  <si>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</si>
  <si>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</si>
  <si>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</si>
  <si>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</si>
  <si>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</si>
  <si>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</si>
  <si>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</si>
  <si>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</si>
  <si>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</si>
  <si>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</si>
  <si>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</si>
  <si>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</si>
  <si>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</si>
  <si>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</si>
  <si>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</si>
  <si>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</si>
  <si>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</si>
  <si>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</si>
  <si>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</si>
  <si>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</si>
  <si>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</si>
  <si>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</si>
  <si>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</si>
  <si>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</si>
  <si>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</si>
  <si>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</si>
  <si>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</si>
  <si>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</si>
  <si>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</si>
  <si>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</si>
  <si>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</si>
  <si>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</si>
  <si>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</si>
  <si>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</si>
  <si>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</si>
  <si>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</si>
  <si>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</si>
  <si>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</si>
  <si>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</si>
  <si>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</si>
  <si>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</si>
  <si>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</si>
  <si>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</si>
  <si>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</si>
  <si>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</si>
  <si>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</si>
  <si>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</si>
  <si>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</si>
  <si>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</si>
  <si>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</si>
  <si>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</si>
  <si>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</si>
  <si>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</si>
  <si>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</si>
  <si>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</si>
  <si>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</si>
  <si>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</si>
  <si>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</si>
  <si>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</si>
  <si>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</si>
  <si>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</si>
  <si>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</si>
  <si>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</si>
  <si>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</si>
  <si>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</si>
  <si>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</si>
  <si>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</si>
  <si>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</si>
  <si>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</si>
  <si>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</si>
  <si>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</si>
  <si>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</si>
  <si>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</si>
  <si>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</si>
  <si>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</si>
  <si>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</si>
  <si>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</si>
  <si>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</si>
  <si>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</si>
  <si>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</si>
  <si>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</si>
  <si>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</si>
  <si>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</si>
  <si>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</si>
  <si>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</si>
  <si>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</si>
  <si>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</si>
  <si>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</si>
  <si>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</si>
  <si>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</si>
  <si>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</si>
  <si>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</si>
  <si>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</si>
  <si>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</si>
  <si>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</si>
  <si>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</si>
  <si>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</si>
  <si>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</si>
  <si>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</si>
  <si>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</si>
  <si>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</si>
  <si>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</si>
  <si>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</si>
  <si>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</si>
  <si>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</si>
  <si>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</si>
  <si>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</si>
  <si>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</si>
  <si>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</si>
  <si>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</si>
  <si>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</si>
  <si>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</si>
  <si>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</si>
  <si>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</si>
  <si>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</si>
  <si>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</si>
  <si>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</si>
  <si>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</si>
  <si>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</si>
  <si>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</si>
  <si>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</si>
  <si>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</si>
  <si>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</si>
  <si>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</si>
  <si>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</si>
  <si>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</si>
  <si>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</si>
  <si>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</si>
  <si>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</si>
  <si>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</si>
  <si>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</si>
  <si>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</si>
  <si>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</si>
  <si>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</si>
  <si>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</si>
  <si>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</si>
  <si>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</si>
  <si>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</si>
  <si>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</si>
  <si>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</si>
  <si>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</si>
  <si>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</si>
  <si>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</si>
  <si>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</si>
  <si>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</si>
  <si>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</si>
  <si>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</si>
  <si>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</si>
  <si>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</si>
  <si>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</si>
  <si>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</si>
  <si>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</si>
  <si>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</si>
  <si>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</si>
  <si>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</si>
  <si>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</si>
  <si>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</si>
  <si>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</si>
  <si>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</si>
  <si>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</si>
  <si>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</si>
  <si>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</si>
  <si>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</si>
  <si>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</si>
  <si>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</si>
  <si>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</si>
  <si>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</si>
  <si>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</si>
  <si>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</si>
  <si>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</si>
  <si>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</si>
  <si>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</si>
  <si>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</si>
  <si>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</si>
  <si>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</si>
  <si>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</si>
  <si>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</si>
  <si>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</si>
  <si>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</si>
  <si>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</si>
  <si>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</si>
  <si>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</si>
  <si>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</si>
  <si>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</si>
  <si>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</si>
  <si>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</si>
  <si>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</si>
  <si>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</si>
  <si>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</si>
  <si>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</si>
  <si>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</si>
  <si>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</si>
  <si>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</si>
  <si>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</si>
  <si>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</si>
  <si>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</si>
  <si>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</si>
  <si>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</si>
  <si>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</si>
  <si>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</si>
  <si>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</si>
  <si>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</si>
  <si>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</si>
  <si>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</si>
  <si>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</si>
  <si>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</si>
  <si>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</si>
  <si>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</si>
  <si>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</si>
  <si>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</si>
  <si>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</si>
  <si>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</si>
  <si>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</si>
  <si>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</si>
  <si>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</si>
  <si>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</si>
  <si>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</si>
  <si>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</si>
  <si>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</si>
  <si>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</si>
  <si>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</si>
  <si>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</si>
  <si>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</si>
  <si>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</si>
  <si>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</si>
  <si>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</si>
  <si>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</si>
  <si>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</si>
  <si>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</si>
  <si>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</si>
  <si>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</si>
  <si>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</si>
  <si>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</si>
  <si>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</si>
  <si>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</si>
  <si>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</si>
  <si>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</si>
  <si>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</si>
  <si>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</si>
  <si>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</si>
  <si>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</si>
  <si>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</si>
  <si>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</si>
  <si>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</si>
  <si>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</si>
  <si>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</si>
  <si>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</si>
  <si>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</si>
  <si>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</si>
  <si>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</si>
  <si>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</si>
  <si>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</si>
  <si>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</si>
  <si>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</si>
  <si>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</si>
  <si>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</si>
  <si>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</si>
  <si>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</si>
  <si>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</si>
  <si>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</si>
  <si>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</si>
  <si>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</si>
  <si>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</si>
  <si>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</si>
  <si>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</si>
  <si>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</si>
  <si>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</si>
  <si>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</si>
  <si>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</si>
  <si>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</si>
  <si>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</si>
  <si>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</si>
  <si>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</si>
  <si>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</si>
  <si>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</si>
  <si>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</si>
  <si>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</si>
  <si>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</si>
  <si>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</si>
  <si>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</si>
  <si>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</si>
  <si>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</si>
  <si>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</si>
  <si>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</si>
  <si>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</si>
  <si>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</si>
  <si>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</si>
  <si>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</si>
  <si>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</si>
  <si>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</si>
  <si>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</si>
  <si>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</si>
  <si>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</si>
  <si>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</si>
  <si>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</si>
  <si>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</si>
  <si>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</si>
  <si>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</si>
  <si>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</si>
  <si>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</si>
  <si>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</si>
  <si>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</si>
  <si>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</si>
  <si>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</si>
  <si>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</si>
  <si>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</si>
  <si>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</si>
  <si>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</si>
  <si>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</si>
  <si>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</si>
  <si>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</si>
  <si>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</si>
  <si>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</si>
  <si>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</si>
  <si>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</si>
  <si>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</si>
  <si>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</si>
  <si>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</si>
  <si>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</si>
  <si>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</si>
  <si>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</si>
  <si>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</si>
  <si>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</si>
  <si>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</si>
  <si>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</si>
  <si>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</si>
  <si>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</si>
  <si>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</si>
  <si>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</si>
  <si>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</si>
  <si>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</si>
  <si>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</si>
  <si>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</si>
  <si>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</si>
  <si>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</si>
  <si>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</si>
  <si>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</si>
  <si>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</si>
  <si>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</si>
  <si>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</si>
  <si>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</si>
  <si>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</si>
  <si>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</si>
  <si>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</si>
  <si>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</si>
  <si>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</si>
  <si>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</si>
  <si>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</si>
  <si>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</si>
  <si>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</si>
  <si>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</si>
  <si>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</si>
  <si>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</si>
  <si>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</si>
  <si>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</si>
  <si>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</si>
  <si>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</si>
  <si>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</si>
  <si>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</si>
  <si>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</si>
  <si>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</si>
  <si>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</si>
  <si>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</si>
  <si>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</si>
  <si>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</si>
  <si>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</si>
  <si>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</si>
  <si>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</si>
  <si>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</si>
  <si>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</si>
  <si>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</si>
  <si>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</si>
  <si>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</si>
  <si>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</si>
  <si>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</si>
  <si>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</si>
  <si>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</si>
  <si>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</si>
  <si>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</si>
  <si>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</si>
  <si>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</si>
  <si>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</si>
  <si>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</si>
  <si>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</si>
  <si>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</si>
  <si>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</si>
  <si>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</si>
  <si>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</si>
  <si>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</si>
  <si>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</si>
  <si>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</si>
  <si>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</si>
  <si>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</si>
  <si>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</si>
  <si>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</si>
  <si>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</si>
  <si>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</si>
  <si>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</si>
  <si>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</si>
  <si>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</si>
  <si>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</si>
  <si>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</si>
  <si>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</si>
  <si>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</si>
  <si>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</si>
  <si>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</si>
  <si>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</si>
  <si>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</si>
  <si>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</si>
  <si>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</si>
  <si>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</si>
  <si>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</si>
  <si>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</si>
  <si>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</si>
  <si>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</si>
  <si>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</si>
  <si>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</si>
  <si>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</si>
  <si>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</si>
  <si>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</si>
  <si>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</si>
  <si>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</si>
  <si>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</si>
  <si>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</si>
  <si>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</si>
  <si>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</si>
  <si>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</si>
  <si>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</si>
  <si>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</si>
  <si>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</si>
  <si>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</si>
  <si>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</si>
  <si>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</si>
  <si>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</si>
  <si>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</si>
  <si>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</si>
  <si>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</si>
  <si>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</si>
  <si>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</si>
  <si>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</si>
  <si>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</si>
  <si>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</si>
  <si>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</si>
  <si>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</si>
  <si>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</si>
  <si>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</si>
  <si>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</si>
  <si>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</si>
  <si>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</si>
  <si>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</si>
  <si>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</si>
  <si>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</si>
  <si>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</si>
  <si>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</si>
  <si>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</si>
  <si>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</si>
  <si>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</si>
  <si>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</si>
  <si>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</si>
  <si>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</si>
  <si>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</si>
  <si>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</si>
  <si>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</si>
  <si>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</si>
  <si>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</si>
  <si>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</si>
  <si>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</si>
  <si>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</si>
  <si>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</si>
  <si>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</si>
  <si>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</si>
  <si>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</si>
  <si>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</si>
  <si>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</si>
  <si>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</si>
  <si>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</si>
  <si>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</si>
  <si>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</si>
  <si>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</si>
  <si>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</si>
  <si>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</si>
  <si>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</si>
  <si>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</si>
  <si>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</si>
  <si>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</si>
  <si>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</si>
  <si>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</si>
  <si>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</si>
  <si>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</si>
  <si>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</si>
  <si>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</si>
  <si>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</si>
  <si>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</si>
  <si>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</si>
  <si>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</si>
  <si>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</si>
  <si>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</si>
  <si>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</si>
  <si>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</si>
  <si>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</si>
  <si>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</si>
  <si>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</si>
  <si>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</si>
  <si>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</si>
  <si>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</si>
  <si>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</si>
  <si>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</si>
  <si>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</si>
  <si>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</si>
  <si>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</si>
  <si>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</si>
  <si>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</si>
  <si>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</si>
  <si>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</si>
  <si>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</si>
  <si>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</si>
  <si>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</si>
  <si>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</si>
  <si>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</si>
  <si>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</si>
  <si>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</si>
  <si>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</si>
  <si>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</si>
  <si>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</si>
  <si>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</si>
  <si>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</si>
  <si>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</si>
  <si>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</si>
  <si>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</si>
  <si>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</si>
  <si>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</si>
  <si>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</si>
  <si>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</si>
  <si>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</si>
  <si>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</si>
  <si>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</si>
  <si>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</si>
  <si>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</si>
  <si>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</si>
  <si>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</si>
  <si>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</si>
  <si>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</si>
  <si>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</si>
  <si>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</si>
  <si>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</si>
  <si>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</si>
  <si>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</si>
  <si>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</si>
  <si>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</si>
  <si>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</si>
  <si>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</si>
  <si>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</si>
  <si>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</si>
  <si>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</si>
  <si>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</si>
  <si>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</si>
  <si>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</si>
  <si>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</si>
  <si>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</si>
  <si>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</si>
  <si>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</si>
  <si>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</si>
  <si>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</si>
  <si>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</si>
  <si>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</si>
  <si>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</si>
  <si>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</si>
  <si>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</si>
  <si>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</si>
  <si>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</si>
  <si>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</si>
  <si>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</si>
  <si>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</si>
  <si>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</si>
  <si>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</si>
  <si>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</si>
  <si>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</si>
  <si>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</si>
  <si>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</si>
  <si>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</si>
  <si>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</si>
  <si>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</si>
  <si>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</si>
  <si>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</si>
  <si>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</si>
  <si>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</si>
  <si>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</si>
  <si>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</si>
  <si>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</si>
  <si>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</si>
  <si>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</si>
  <si>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</si>
  <si>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</si>
  <si>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</si>
  <si>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</si>
  <si>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</si>
  <si>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</si>
  <si>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</si>
  <si>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</si>
  <si>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</si>
  <si>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</si>
  <si>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</si>
  <si>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</si>
  <si>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</si>
  <si>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</si>
  <si>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</si>
  <si>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</si>
  <si>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</si>
  <si>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</si>
  <si>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</si>
  <si>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</si>
  <si>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</si>
  <si>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</si>
  <si>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</si>
  <si>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</si>
  <si>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</si>
  <si>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</si>
  <si>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</si>
  <si>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</si>
  <si>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</si>
  <si>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</si>
  <si>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</si>
  <si>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</si>
  <si>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</si>
  <si>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</si>
  <si>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</si>
  <si>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</si>
  <si>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</si>
  <si>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</si>
  <si>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</si>
  <si>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</si>
  <si>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</si>
  <si>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</si>
  <si>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</si>
  <si>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</si>
  <si>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</si>
  <si>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</si>
  <si>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</si>
  <si>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</si>
  <si>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</si>
  <si>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</si>
  <si>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</si>
  <si>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</si>
  <si>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</si>
  <si>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</si>
  <si>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</si>
  <si>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</si>
  <si>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</si>
  <si>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</si>
  <si>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</si>
  <si>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</si>
  <si>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</si>
  <si>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</si>
  <si>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</si>
  <si>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</si>
  <si>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</si>
  <si>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</si>
  <si>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</si>
  <si>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</si>
  <si>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</si>
  <si>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</si>
  <si>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</si>
  <si>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</si>
  <si>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</si>
  <si>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</si>
  <si>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</si>
  <si>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</si>
  <si>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</si>
  <si>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</si>
  <si>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</si>
  <si>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</si>
  <si>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</si>
  <si>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</si>
  <si>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</si>
  <si>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</si>
  <si>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</si>
  <si>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</si>
  <si>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</si>
  <si>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</si>
  <si>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</si>
  <si>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</si>
  <si>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</si>
  <si>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</si>
  <si>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</si>
  <si>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</si>
  <si>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</si>
  <si>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</si>
  <si>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</si>
  <si>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</si>
  <si>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</si>
  <si>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</si>
  <si>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</si>
  <si>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</si>
  <si>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</si>
  <si>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</si>
  <si>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</si>
  <si>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</si>
  <si>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</si>
  <si>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</si>
  <si>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</si>
  <si>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</si>
  <si>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</si>
  <si>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</si>
  <si>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</si>
  <si>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</si>
  <si>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</si>
  <si>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</si>
  <si>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</si>
  <si>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</si>
  <si>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</si>
  <si>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</si>
  <si>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</si>
  <si>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</si>
  <si>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</si>
  <si>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</si>
  <si>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</si>
  <si>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</si>
  <si>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</si>
  <si>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</si>
  <si>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</si>
  <si>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</si>
  <si>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</si>
  <si>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</si>
  <si>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</si>
  <si>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</si>
  <si>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</si>
  <si>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</si>
  <si>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</si>
  <si>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</si>
  <si>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</si>
  <si>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</si>
  <si>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</si>
  <si>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</si>
  <si>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</si>
  <si>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</si>
  <si>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</si>
  <si>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</si>
  <si>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</si>
  <si>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</si>
  <si>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</si>
  <si>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</si>
  <si>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</si>
  <si>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</si>
  <si>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</si>
  <si>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</si>
  <si>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</si>
  <si>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</si>
  <si>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</si>
  <si>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</si>
  <si>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</si>
  <si>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</si>
  <si>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</si>
  <si>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</si>
  <si>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</si>
  <si>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</si>
  <si>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</si>
  <si>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</si>
  <si>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</si>
  <si>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</si>
  <si>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</si>
  <si>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</si>
  <si>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</si>
  <si>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</si>
  <si>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</si>
  <si>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</si>
  <si>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</si>
  <si>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</si>
  <si>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</si>
  <si>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</si>
  <si>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</si>
  <si>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</si>
  <si>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</si>
  <si>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</si>
  <si>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</si>
  <si>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</si>
  <si>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</si>
  <si>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</si>
  <si>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</si>
  <si>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</si>
  <si>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</si>
  <si>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</si>
  <si>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</si>
  <si>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</si>
  <si>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</si>
  <si>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</si>
  <si>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</si>
  <si>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</si>
  <si>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</si>
  <si>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</si>
  <si>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</si>
  <si>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</si>
  <si>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</si>
  <si>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</si>
  <si>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</si>
  <si>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</si>
  <si>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</si>
  <si>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</si>
  <si>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</si>
  <si>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</si>
  <si>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</si>
  <si>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</si>
  <si>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</si>
  <si>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</si>
  <si>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</si>
  <si>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</si>
  <si>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</si>
  <si>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</si>
  <si>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</si>
  <si>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</si>
  <si>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</si>
  <si>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</si>
  <si>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</si>
  <si>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</si>
  <si>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</si>
  <si>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</si>
  <si>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</si>
  <si>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</si>
  <si>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</si>
  <si>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</si>
  <si>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</si>
  <si>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</si>
  <si>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</si>
  <si>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</si>
  <si>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</si>
  <si>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</si>
  <si>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</si>
  <si>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</si>
  <si>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</si>
  <si>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</si>
  <si>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</si>
  <si>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</si>
  <si>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</si>
  <si>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</si>
  <si>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</si>
  <si>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</si>
  <si>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</si>
  <si>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</si>
  <si>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</si>
  <si>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</si>
  <si>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</si>
  <si>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</si>
  <si>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</si>
  <si>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</si>
  <si>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</si>
  <si>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</si>
  <si>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</si>
  <si>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</si>
  <si>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</si>
  <si>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</si>
  <si>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</si>
  <si>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</si>
  <si>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</si>
  <si>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</si>
  <si>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</si>
  <si>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</si>
  <si>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</si>
  <si>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</si>
  <si>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</si>
  <si>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</si>
  <si>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</si>
  <si>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</si>
  <si>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</si>
  <si>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</si>
  <si>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</si>
  <si>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</si>
  <si>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</si>
  <si>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</si>
  <si>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</si>
  <si>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</si>
  <si>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</si>
  <si>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</si>
  <si>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</si>
  <si>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</si>
  <si>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</si>
  <si>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</si>
  <si>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</si>
  <si>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</si>
  <si>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</si>
  <si>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</si>
  <si>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</si>
  <si>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</si>
  <si>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</si>
  <si>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</si>
  <si>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</si>
  <si>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</si>
  <si>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</si>
  <si>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</si>
  <si>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</si>
  <si>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</si>
  <si>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</si>
  <si>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</si>
  <si>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</si>
  <si>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</si>
  <si>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</si>
  <si>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</si>
  <si>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</si>
  <si>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</si>
  <si>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</si>
  <si>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</si>
  <si>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</si>
  <si>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</si>
  <si>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</si>
  <si>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</si>
  <si>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</si>
  <si>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</si>
  <si>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</si>
  <si>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</si>
  <si>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</si>
  <si>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</si>
  <si>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</si>
  <si>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</si>
  <si>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</si>
  <si>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</si>
  <si>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</si>
  <si>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</si>
  <si>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</si>
  <si>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</si>
  <si>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</si>
  <si>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</si>
  <si>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</si>
  <si>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</si>
  <si>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</si>
  <si>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</si>
  <si>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</si>
  <si>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</si>
  <si>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</si>
  <si>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</si>
  <si>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</si>
  <si>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</si>
  <si>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</si>
  <si>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</si>
  <si>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</si>
  <si>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</si>
  <si>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</si>
  <si>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</si>
  <si>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</si>
  <si>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</si>
  <si>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</si>
  <si>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</si>
  <si>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</si>
  <si>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</si>
  <si>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</si>
  <si>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</si>
  <si>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</si>
  <si>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</si>
  <si>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</si>
  <si>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</si>
  <si>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</si>
  <si>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</si>
  <si>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</si>
  <si>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</si>
  <si>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</si>
  <si>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</si>
  <si>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</si>
  <si>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</si>
  <si>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</si>
  <si>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</si>
  <si>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</si>
  <si>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</si>
  <si>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</si>
  <si>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</si>
  <si>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</si>
  <si>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</si>
  <si>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</si>
  <si>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</si>
  <si>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</si>
  <si>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</si>
  <si>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</si>
  <si>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</si>
  <si>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</si>
  <si>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</si>
  <si>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</si>
  <si>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</si>
  <si>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</si>
  <si>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</si>
  <si>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</si>
  <si>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</si>
  <si>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</si>
  <si>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</si>
  <si>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</si>
  <si>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</si>
  <si>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</si>
  <si>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</si>
  <si>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</si>
  <si>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</si>
  <si>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</si>
  <si>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</si>
  <si>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</si>
  <si>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</si>
  <si>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</si>
  <si>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</si>
  <si>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</si>
  <si>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</si>
  <si>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</si>
  <si>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</si>
  <si>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</si>
  <si>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</si>
  <si>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</si>
  <si>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</si>
  <si>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</si>
  <si>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</si>
  <si>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</si>
  <si>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</si>
  <si>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</si>
  <si>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</si>
  <si>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</si>
  <si>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</si>
  <si>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</si>
  <si>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</si>
  <si>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</si>
  <si>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</si>
  <si>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</si>
  <si>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</si>
  <si>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</si>
  <si>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</si>
  <si>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</si>
  <si>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</si>
  <si>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</si>
  <si>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</si>
  <si>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</si>
  <si>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</si>
  <si>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</si>
  <si>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</si>
  <si>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</si>
  <si>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</si>
  <si>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</si>
  <si>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</si>
  <si>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</si>
  <si>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</si>
  <si>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</si>
  <si>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</si>
  <si>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</si>
  <si>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</si>
  <si>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</si>
  <si>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</si>
  <si>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</si>
  <si>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</si>
  <si>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</si>
  <si>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</si>
  <si>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</si>
  <si>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</si>
  <si>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</si>
  <si>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</si>
  <si>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</si>
  <si>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</si>
  <si>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</si>
  <si>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</si>
  <si>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</si>
  <si>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</si>
  <si>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</si>
  <si>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</si>
  <si>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</si>
  <si>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</si>
  <si>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</si>
  <si>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</si>
  <si>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</si>
  <si>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</si>
  <si>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</si>
  <si>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</si>
  <si>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</si>
  <si>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</si>
  <si>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</si>
  <si>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</si>
  <si>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</si>
  <si>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</si>
  <si>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</si>
  <si>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</si>
  <si>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</si>
  <si>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</si>
  <si>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</si>
  <si>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</si>
  <si>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</si>
  <si>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</si>
  <si>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</si>
  <si>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</si>
  <si>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</si>
  <si>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</si>
  <si>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</si>
  <si>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</si>
  <si>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</si>
  <si>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</si>
  <si>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</si>
  <si>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</si>
  <si>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</si>
  <si>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</si>
  <si>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</si>
  <si>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</si>
  <si>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</si>
  <si>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</si>
  <si>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</si>
  <si>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</si>
  <si>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</si>
  <si>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</si>
  <si>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</si>
  <si>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</si>
  <si>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</si>
  <si>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</si>
  <si>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</si>
  <si>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</si>
  <si>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</si>
  <si>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</si>
  <si>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</si>
  <si>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</si>
  <si>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</si>
  <si>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</si>
  <si>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</si>
  <si>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</si>
  <si>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</si>
  <si>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</si>
  <si>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</si>
  <si>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</si>
  <si>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</si>
  <si>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</si>
  <si>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</si>
  <si>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</si>
  <si>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</si>
  <si>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</si>
  <si>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</si>
  <si>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</si>
  <si>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</si>
  <si>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</si>
  <si>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</si>
  <si>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</si>
  <si>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</si>
  <si>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</si>
  <si>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</si>
  <si>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</si>
  <si>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</si>
  <si>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</si>
  <si>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</si>
  <si>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</si>
  <si>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</si>
  <si>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</si>
  <si>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</si>
  <si>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</si>
  <si>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</si>
  <si>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</si>
  <si>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</si>
  <si>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</si>
  <si>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</si>
  <si>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</si>
  <si>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</si>
  <si>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</si>
  <si>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</si>
  <si>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</si>
  <si>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</si>
  <si>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</si>
  <si>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</si>
  <si>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</si>
  <si>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</si>
  <si>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</si>
  <si>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</si>
  <si>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</si>
  <si>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</si>
  <si>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</si>
  <si>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</si>
  <si>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</si>
  <si>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</si>
  <si>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</si>
  <si>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</si>
  <si>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</si>
  <si>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</si>
  <si>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</si>
  <si>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</si>
  <si>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</si>
  <si>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</si>
  <si>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</si>
  <si>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</si>
  <si>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</si>
  <si>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</si>
  <si>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</si>
  <si>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</si>
  <si>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</si>
  <si>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</si>
  <si>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</si>
  <si>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</si>
  <si>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</si>
  <si>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</si>
  <si>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</si>
  <si>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</si>
  <si>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</si>
  <si>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</si>
  <si>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</si>
  <si>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</si>
  <si>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</si>
  <si>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</si>
  <si>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</si>
  <si>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</si>
  <si>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</si>
  <si>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</si>
  <si>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</si>
  <si>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</si>
  <si>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</si>
  <si>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</si>
  <si>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</si>
  <si>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</si>
  <si>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</si>
  <si>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</si>
  <si>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</si>
  <si>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</si>
  <si>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</si>
  <si>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</si>
  <si>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</si>
  <si>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</si>
  <si>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</si>
  <si>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</si>
  <si>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</si>
  <si>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</si>
  <si>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</si>
  <si>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</si>
  <si>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</si>
  <si>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</si>
  <si>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</si>
  <si>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</si>
  <si>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</si>
  <si>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</si>
  <si>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</si>
  <si>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</si>
  <si>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</si>
  <si>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</si>
  <si>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</si>
  <si>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</si>
  <si>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</si>
  <si>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</si>
  <si>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</si>
  <si>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</si>
  <si>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</si>
  <si>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</si>
  <si>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</si>
  <si>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</si>
  <si>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</si>
  <si>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</si>
  <si>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</si>
  <si>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</si>
  <si>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</si>
  <si>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</si>
  <si>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</si>
  <si>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</si>
  <si>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</si>
  <si>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</si>
  <si>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</si>
  <si>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</si>
  <si>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</si>
  <si>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</si>
  <si>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</si>
  <si>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</si>
  <si>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</si>
  <si>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</si>
  <si>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</si>
  <si>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</si>
  <si>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</si>
  <si>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</si>
  <si>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</si>
  <si>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</si>
  <si>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</si>
  <si>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</si>
  <si>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</si>
  <si>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</si>
  <si>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</si>
  <si>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</si>
  <si>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</si>
  <si>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</si>
  <si>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</si>
  <si>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</si>
  <si>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</si>
  <si>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</si>
  <si>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</si>
  <si>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</si>
  <si>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</si>
  <si>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</si>
  <si>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</si>
  <si>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</si>
  <si>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</si>
  <si>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</si>
  <si>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</si>
  <si>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</si>
  <si>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</si>
  <si>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</si>
  <si>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</si>
  <si>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</si>
  <si>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</si>
  <si>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</si>
  <si>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</si>
  <si>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</si>
  <si>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</si>
  <si>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</si>
  <si>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</si>
  <si>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</si>
  <si>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</si>
  <si>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</si>
  <si>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</si>
  <si>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</si>
  <si>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</si>
  <si>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</si>
  <si>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</si>
  <si>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</si>
  <si>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</si>
  <si>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</si>
  <si>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</si>
  <si>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</si>
  <si>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</si>
  <si>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</si>
  <si>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</si>
  <si>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</si>
  <si>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</si>
  <si>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</si>
  <si>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</si>
  <si>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</si>
  <si>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</si>
  <si>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</si>
  <si>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</si>
  <si>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</si>
  <si>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</si>
  <si>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</si>
  <si>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</si>
  <si>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</si>
  <si>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</si>
  <si>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</si>
  <si>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</si>
  <si>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</si>
  <si>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</si>
  <si>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</si>
  <si>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</si>
  <si>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</si>
  <si>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</si>
  <si>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</si>
  <si>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</si>
  <si>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</si>
  <si>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</si>
  <si>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</si>
  <si>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</si>
  <si>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</si>
  <si>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</si>
  <si>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</si>
  <si>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</si>
  <si>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</si>
  <si>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</si>
  <si>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</si>
  <si>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</si>
  <si>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</si>
  <si>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</si>
  <si>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</si>
  <si>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</si>
  <si>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</si>
  <si>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</si>
  <si>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</si>
  <si>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</si>
  <si>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</si>
  <si>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</si>
  <si>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</si>
  <si>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</si>
  <si>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</si>
  <si>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</si>
  <si>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</si>
  <si>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</si>
  <si>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</si>
  <si>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</si>
  <si>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</si>
  <si>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</si>
  <si>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</si>
  <si>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</si>
  <si>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</si>
  <si>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</si>
  <si>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</si>
  <si>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</si>
  <si>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</si>
  <si>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</si>
  <si>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</si>
  <si>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</si>
  <si>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</si>
  <si>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</si>
  <si>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</si>
  <si>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</si>
  <si>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</si>
  <si>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</si>
  <si>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</si>
  <si>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</si>
  <si>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</si>
  <si>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</si>
  <si>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</si>
  <si>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</si>
  <si>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</si>
  <si>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</si>
  <si>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</si>
  <si>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</si>
  <si>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</si>
  <si>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</si>
  <si>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</si>
  <si>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</si>
  <si>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</si>
  <si>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</si>
  <si>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</si>
  <si>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</si>
  <si>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</si>
  <si>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</si>
  <si>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</si>
  <si>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</si>
  <si>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</si>
  <si>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</si>
  <si>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</si>
  <si>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</si>
  <si>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</si>
  <si>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</si>
  <si>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</si>
  <si>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</si>
  <si>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</si>
  <si>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</si>
  <si>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</si>
  <si>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</si>
  <si>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</si>
  <si>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</si>
  <si>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</si>
  <si>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</si>
  <si>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</si>
  <si>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</si>
  <si>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</si>
  <si>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</si>
  <si>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</si>
  <si>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</si>
  <si>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</si>
  <si>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</si>
  <si>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</si>
  <si>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</si>
  <si>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</si>
  <si>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</si>
  <si>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</si>
  <si>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</si>
  <si>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</si>
  <si>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</si>
  <si>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</si>
  <si>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</si>
  <si>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</si>
  <si>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</si>
  <si>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</si>
  <si>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</si>
  <si>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</si>
  <si>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</si>
  <si>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</si>
  <si>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</si>
  <si>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</si>
  <si>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</si>
  <si>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</si>
  <si>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</si>
  <si>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</si>
  <si>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</si>
  <si>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</si>
  <si>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</si>
  <si>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</si>
  <si>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</si>
  <si>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</si>
  <si>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</si>
  <si>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</si>
  <si>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</si>
  <si>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</si>
  <si>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</si>
  <si>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</si>
  <si>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</si>
  <si>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</si>
  <si>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</si>
  <si>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</si>
  <si>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</si>
  <si>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</si>
  <si>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</si>
  <si>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</si>
  <si>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</si>
  <si>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</si>
  <si>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</si>
  <si>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</si>
  <si>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</si>
  <si>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</si>
  <si>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</si>
  <si>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</si>
  <si>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</si>
  <si>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</si>
  <si>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</si>
  <si>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</si>
  <si>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</si>
  <si>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</si>
  <si>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</si>
  <si>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</si>
  <si>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</si>
  <si>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</si>
  <si>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</si>
  <si>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</si>
  <si>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</si>
  <si>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</si>
  <si>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</si>
  <si>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</si>
  <si>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</si>
  <si>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</si>
  <si>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</si>
  <si>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</si>
  <si>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</si>
  <si>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</si>
  <si>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</si>
  <si>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</si>
  <si>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</si>
  <si>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</si>
  <si>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</si>
  <si>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</si>
  <si>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</si>
  <si>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</si>
  <si>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</si>
  <si>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</si>
  <si>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</si>
  <si>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</si>
  <si>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</si>
  <si>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</si>
  <si>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</si>
  <si>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</si>
  <si>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</si>
  <si>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</si>
  <si>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</si>
  <si>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</si>
  <si>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</si>
  <si>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</si>
  <si>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</si>
  <si>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</si>
  <si>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</si>
  <si>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</si>
  <si>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</si>
  <si>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</si>
  <si>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</si>
  <si>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</si>
  <si>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</si>
  <si>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</si>
  <si>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</si>
  <si>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</si>
  <si>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</si>
  <si>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</si>
  <si>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</si>
  <si>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</si>
  <si>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</si>
  <si>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</si>
  <si>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</si>
  <si>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</si>
  <si>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</si>
  <si>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</si>
  <si>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</si>
  <si>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</si>
  <si>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</si>
  <si>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</si>
  <si>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</si>
  <si>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</si>
  <si>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</si>
  <si>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</si>
  <si>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</si>
  <si>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</si>
  <si>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</si>
  <si>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</si>
  <si>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</si>
  <si>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</si>
  <si>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</si>
  <si>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</si>
  <si>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</si>
  <si>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</si>
  <si>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</si>
  <si>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</si>
  <si>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</si>
  <si>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</si>
  <si>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</si>
  <si>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</si>
  <si>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</si>
  <si>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</si>
  <si>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</si>
  <si>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</si>
  <si>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</si>
  <si>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</si>
  <si>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</si>
  <si>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</si>
  <si>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</si>
  <si>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</si>
  <si>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</si>
  <si>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</si>
  <si>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</si>
  <si>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</si>
  <si>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</si>
  <si>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</si>
  <si>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</si>
  <si>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</si>
  <si>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</si>
  <si>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</si>
  <si>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</si>
  <si>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</si>
  <si>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</si>
  <si>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</si>
  <si>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</si>
  <si>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</si>
  <si>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</si>
  <si>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</si>
  <si>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</si>
  <si>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</si>
  <si>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</si>
  <si>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</si>
  <si>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</si>
  <si>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</si>
  <si>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</si>
  <si>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</si>
  <si>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</si>
  <si>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</si>
  <si>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</si>
  <si>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</si>
  <si>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</si>
  <si>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</si>
  <si>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</si>
  <si>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</si>
  <si>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</si>
  <si>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</si>
  <si>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</si>
  <si>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</si>
  <si>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</si>
  <si>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</si>
  <si>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</si>
  <si>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</si>
  <si>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</si>
  <si>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</si>
  <si>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</si>
  <si>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</si>
  <si>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</si>
  <si>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</si>
  <si>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</si>
  <si>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</si>
  <si>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</si>
  <si>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</si>
  <si>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</si>
  <si>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</si>
  <si>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</si>
  <si>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</si>
  <si>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</si>
  <si>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</si>
  <si>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</si>
  <si>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</si>
  <si>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</si>
  <si>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</si>
  <si>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</si>
  <si>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</si>
  <si>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</si>
  <si>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</si>
  <si>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</si>
  <si>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</si>
  <si>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</si>
  <si>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</si>
  <si>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</si>
  <si>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</si>
  <si>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</si>
  <si>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</si>
  <si>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</si>
  <si>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</si>
  <si>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</si>
  <si>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</si>
  <si>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</si>
  <si>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</si>
  <si>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</si>
  <si>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</si>
  <si>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</si>
  <si>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</si>
  <si>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</si>
  <si>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</si>
  <si>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</si>
  <si>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</si>
  <si>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</si>
  <si>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</si>
  <si>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</si>
  <si>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</si>
  <si>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</si>
  <si>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</si>
  <si>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</si>
  <si>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</si>
  <si>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</si>
  <si>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</si>
  <si>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</si>
  <si>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</si>
  <si>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</si>
  <si>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</si>
  <si>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</si>
  <si>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</si>
  <si>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</si>
  <si>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</si>
  <si>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</si>
  <si>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</si>
  <si>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</si>
  <si>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</si>
  <si>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</si>
  <si>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</si>
  <si>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</si>
  <si>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</si>
  <si>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</si>
  <si>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</si>
  <si>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</si>
  <si>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</si>
  <si>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</si>
  <si>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</si>
  <si>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</si>
  <si>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</si>
  <si>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</si>
  <si>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</si>
  <si>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</si>
  <si>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</si>
  <si>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</si>
  <si>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</si>
  <si>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</si>
  <si>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</si>
  <si>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</si>
  <si>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</si>
  <si>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</si>
  <si>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</si>
  <si>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</si>
  <si>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</si>
  <si>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</si>
  <si>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</si>
  <si>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</si>
  <si>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</si>
  <si>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</si>
  <si>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</si>
  <si>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</si>
  <si>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</si>
  <si>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</si>
  <si>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</si>
  <si>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</si>
  <si>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</si>
  <si>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</si>
  <si>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</si>
  <si>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</si>
  <si>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</si>
  <si>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</si>
  <si>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</si>
  <si>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</si>
  <si>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</si>
  <si>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</si>
  <si>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</si>
  <si>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</si>
  <si>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</si>
  <si>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</si>
  <si>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</si>
  <si>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</si>
  <si>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</si>
  <si>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</si>
  <si>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</si>
  <si>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</si>
  <si>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</si>
  <si>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</si>
  <si>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</si>
  <si>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</si>
  <si>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</si>
  <si>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</si>
  <si>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</si>
  <si>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</si>
  <si>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</si>
  <si>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</si>
  <si>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</si>
  <si>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</si>
  <si>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</si>
  <si>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</si>
  <si>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</si>
  <si>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</si>
  <si>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</si>
  <si>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</si>
  <si>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</si>
  <si>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</si>
  <si>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</si>
  <si>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</si>
  <si>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</si>
  <si>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</si>
  <si>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</si>
  <si>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</si>
  <si>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</si>
  <si>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</si>
  <si>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</si>
  <si>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</si>
  <si>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</si>
  <si>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</si>
  <si>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</si>
  <si>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</si>
  <si>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</si>
  <si>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</si>
  <si>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</si>
  <si>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</si>
  <si>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</si>
  <si>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</si>
  <si>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</si>
  <si>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</si>
  <si>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</si>
  <si>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</si>
  <si>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</si>
  <si>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</si>
  <si>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</si>
  <si>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</si>
  <si>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</si>
  <si>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</si>
  <si>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</si>
  <si>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</si>
  <si>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</si>
  <si>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</si>
  <si>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</si>
  <si>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</si>
  <si>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</si>
  <si>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</si>
  <si>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</si>
  <si>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</si>
  <si>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</si>
  <si>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</si>
  <si>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</si>
  <si>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</si>
  <si>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</si>
  <si>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</si>
  <si>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</si>
  <si>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</si>
  <si>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</si>
  <si>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</si>
  <si>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</si>
  <si>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</si>
  <si>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</si>
  <si>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</si>
  <si>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</si>
  <si>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</si>
  <si>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</si>
  <si>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</si>
  <si>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</si>
  <si>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</si>
  <si>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</si>
  <si>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</si>
  <si>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</si>
  <si>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</si>
  <si>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</si>
  <si>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</si>
  <si>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</si>
  <si>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</si>
  <si>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</si>
  <si>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</si>
  <si>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</si>
  <si>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</si>
  <si>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</si>
  <si>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</si>
  <si>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</si>
  <si>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</si>
  <si>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</si>
  <si>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</si>
  <si>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</si>
  <si>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</si>
  <si>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</si>
  <si>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</si>
  <si>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</si>
  <si>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</si>
  <si>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</si>
  <si>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</si>
  <si>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</si>
  <si>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</si>
  <si>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</si>
  <si>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</si>
  <si>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</si>
  <si>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</si>
  <si>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</si>
  <si>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</si>
  <si>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</si>
  <si>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</si>
  <si>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</si>
  <si>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</si>
  <si>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</si>
  <si>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</si>
  <si>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</si>
  <si>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</si>
  <si>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</si>
  <si>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</si>
  <si>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</si>
  <si>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</si>
  <si>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</si>
  <si>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</si>
  <si>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</si>
  <si>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</si>
  <si>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</si>
  <si>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</si>
  <si>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</si>
  <si>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</si>
  <si>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</si>
  <si>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</si>
  <si>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</si>
  <si>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</si>
  <si>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</si>
  <si>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</si>
  <si>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</si>
  <si>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</si>
  <si>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</si>
  <si>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</si>
  <si>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</si>
  <si>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</si>
  <si>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</si>
  <si>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</si>
  <si>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</si>
  <si>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</si>
  <si>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</si>
  <si>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</si>
  <si>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</si>
  <si>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</si>
  <si>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</si>
  <si>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</si>
  <si>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</si>
  <si>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</si>
  <si>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</si>
  <si>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</si>
  <si>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</si>
  <si>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</si>
  <si>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</si>
  <si>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</si>
  <si>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</si>
  <si>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</si>
  <si>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</si>
  <si>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</si>
  <si>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</si>
  <si>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</si>
  <si>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</si>
  <si>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</si>
  <si>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</si>
  <si>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</si>
  <si>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</si>
  <si>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</si>
  <si>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</si>
  <si>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</si>
  <si>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</si>
  <si>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</si>
  <si>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</si>
  <si>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</si>
  <si>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</si>
  <si>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</si>
  <si>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</si>
  <si>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</si>
  <si>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</si>
  <si>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</si>
  <si>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</si>
  <si>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</si>
  <si>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</si>
  <si>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</si>
  <si>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</si>
  <si>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</si>
  <si>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</si>
  <si>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</si>
  <si>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</si>
  <si>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</si>
  <si>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</si>
  <si>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</si>
  <si>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</si>
  <si>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</si>
  <si>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</si>
  <si>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</si>
  <si>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</si>
  <si>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</si>
  <si>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</si>
  <si>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</si>
  <si>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</si>
  <si>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</si>
  <si>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</si>
  <si>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</si>
  <si>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</si>
  <si>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</si>
  <si>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</si>
  <si>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</si>
  <si>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</si>
  <si>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</si>
  <si>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</si>
  <si>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</si>
  <si>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</si>
  <si>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</si>
  <si>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</si>
  <si>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</si>
  <si>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</si>
  <si>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</si>
  <si>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</si>
  <si>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</si>
  <si>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</si>
  <si>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</si>
  <si>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</si>
  <si>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</si>
  <si>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</si>
  <si>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</si>
  <si>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</si>
  <si>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</si>
  <si>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</si>
  <si>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</si>
  <si>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</si>
  <si>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</si>
  <si>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</si>
  <si>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</si>
  <si>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</si>
  <si>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</si>
  <si>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</si>
  <si>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</si>
  <si>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</si>
  <si>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</si>
  <si>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</si>
  <si>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</si>
  <si>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</si>
  <si>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</si>
  <si>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</si>
  <si>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</si>
  <si>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</si>
  <si>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</si>
  <si>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</si>
  <si>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</si>
  <si>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</si>
  <si>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</si>
  <si>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</si>
  <si>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</si>
  <si>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</si>
  <si>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</si>
  <si>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</si>
  <si>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</si>
  <si>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</si>
  <si>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</si>
  <si>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</si>
  <si>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</si>
  <si>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</si>
  <si>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</si>
  <si>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</si>
  <si>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</si>
  <si>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</si>
  <si>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</si>
  <si>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</si>
  <si>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</si>
  <si>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</si>
  <si>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</si>
  <si>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</si>
  <si>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</si>
  <si>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</si>
  <si>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</si>
  <si>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</si>
  <si>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</si>
  <si>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</si>
  <si>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</si>
  <si>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</si>
  <si>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</si>
  <si>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</si>
  <si>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</si>
  <si>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</si>
  <si>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</si>
  <si>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</si>
  <si>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</si>
  <si>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</si>
  <si>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</si>
  <si>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</si>
  <si>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</si>
  <si>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</si>
  <si>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</si>
  <si>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</si>
  <si>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</si>
  <si>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</si>
  <si>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</si>
  <si>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</si>
  <si>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</si>
  <si>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</si>
  <si>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</si>
  <si>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</si>
  <si>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</si>
  <si>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</si>
  <si>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</si>
  <si>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</si>
  <si>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</si>
  <si>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</si>
  <si>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</si>
  <si>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</si>
  <si>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</si>
  <si>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</si>
  <si>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</si>
  <si>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</si>
  <si>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</si>
  <si>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</si>
  <si>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</si>
  <si>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</si>
  <si>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</si>
  <si>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</si>
  <si>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</si>
  <si>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</si>
  <si>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</si>
  <si>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</si>
  <si>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</si>
  <si>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</si>
  <si>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</si>
  <si>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</si>
  <si>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</si>
  <si>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</si>
  <si>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</si>
  <si>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</si>
  <si>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</si>
  <si>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</si>
  <si>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</si>
  <si>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</si>
  <si>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</si>
  <si>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</si>
  <si>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</si>
  <si>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</si>
  <si>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</si>
  <si>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</si>
  <si>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</si>
  <si>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</si>
  <si>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</si>
  <si>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</si>
  <si>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</si>
  <si>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</si>
  <si>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</si>
  <si>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</si>
  <si>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</si>
  <si>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</si>
  <si>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</si>
  <si>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</si>
  <si>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</si>
  <si>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</si>
  <si>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</si>
  <si>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</si>
  <si>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</si>
  <si>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</si>
  <si>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</si>
  <si>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</si>
  <si>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</si>
  <si>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</si>
  <si>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</si>
  <si>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</si>
  <si>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</si>
  <si>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</si>
  <si>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</si>
  <si>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</si>
  <si>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</si>
  <si>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</si>
  <si>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</si>
  <si>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</si>
  <si>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</si>
  <si>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</si>
  <si>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</si>
  <si>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</si>
  <si>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</si>
  <si>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</si>
  <si>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</si>
  <si>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</si>
  <si>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</si>
  <si>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</si>
  <si>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</si>
  <si>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</si>
  <si>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</si>
  <si>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</si>
  <si>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</si>
  <si>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</si>
  <si>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</si>
  <si>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</si>
  <si>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</si>
  <si>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</si>
  <si>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</si>
  <si>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</si>
  <si>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</si>
  <si>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</si>
  <si>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</si>
  <si>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</si>
  <si>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</si>
  <si>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</si>
  <si>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</si>
  <si>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</si>
  <si>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</si>
  <si>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</si>
  <si>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</si>
  <si>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</si>
  <si>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</si>
  <si>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</si>
  <si>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</si>
  <si>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</si>
  <si>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</si>
  <si>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</si>
  <si>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</si>
  <si>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</si>
  <si>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</si>
  <si>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</si>
  <si>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</si>
  <si>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</si>
  <si>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</si>
  <si>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</si>
  <si>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</si>
  <si>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</si>
  <si>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</si>
  <si>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</si>
  <si>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</si>
  <si>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</si>
  <si>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</si>
  <si>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</si>
  <si>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</si>
  <si>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</si>
  <si>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</si>
  <si>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</si>
  <si>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</si>
  <si>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</si>
  <si>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</si>
  <si>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</si>
  <si>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</si>
  <si>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</si>
  <si>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</si>
  <si>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</si>
  <si>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</si>
  <si>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</si>
  <si>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</si>
  <si>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</si>
  <si>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</si>
  <si>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</si>
  <si>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</si>
  <si>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</si>
  <si>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</si>
  <si>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</si>
  <si>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</si>
  <si>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</si>
  <si>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</si>
  <si>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</si>
  <si>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</si>
  <si>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</si>
  <si>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</si>
  <si>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</si>
  <si>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</si>
  <si>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</si>
  <si>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</si>
  <si>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</si>
  <si>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</si>
  <si>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</si>
  <si>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</si>
  <si>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</si>
  <si>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</si>
  <si>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</si>
  <si>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</si>
  <si>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</si>
  <si>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</si>
  <si>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</si>
  <si>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</si>
  <si>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</si>
  <si>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</si>
  <si>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</si>
  <si>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</si>
  <si>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</si>
  <si>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</si>
  <si>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</si>
  <si>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</si>
  <si>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</si>
  <si>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</si>
  <si>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</si>
  <si>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</si>
  <si>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</si>
  <si>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</si>
  <si>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</si>
  <si>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</si>
  <si>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</si>
  <si>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</si>
  <si>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</si>
  <si>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</si>
  <si>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</si>
  <si>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</si>
  <si>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</si>
  <si>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</si>
  <si>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</si>
  <si>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</si>
  <si>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</si>
  <si>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</si>
  <si>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</si>
  <si>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</si>
  <si>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</si>
  <si>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</si>
  <si>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</si>
  <si>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</si>
  <si>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</si>
  <si>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</si>
  <si>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</si>
  <si>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</si>
  <si>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</si>
  <si>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</si>
  <si>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</si>
  <si>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</si>
  <si>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</si>
  <si>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</si>
  <si>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</si>
  <si>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</si>
  <si>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</si>
  <si>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</si>
  <si>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</si>
  <si>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</si>
  <si>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</si>
  <si>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</si>
  <si>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</si>
  <si>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</si>
  <si>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</si>
  <si>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</si>
  <si>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</si>
  <si>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</si>
  <si>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</si>
  <si>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</si>
  <si>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</si>
  <si>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</si>
  <si>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</si>
  <si>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</si>
  <si>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</si>
  <si>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</si>
  <si>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</si>
  <si>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</si>
  <si>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</si>
  <si>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</si>
  <si>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</si>
  <si>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</si>
  <si>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</si>
  <si>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</si>
  <si>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</si>
  <si>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</si>
  <si>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</si>
  <si>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</si>
  <si>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</si>
  <si>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</si>
  <si>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</si>
  <si>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</si>
  <si>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</si>
  <si>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</si>
  <si>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</si>
  <si>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</si>
  <si>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</si>
  <si>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</si>
  <si>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</si>
  <si>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</si>
  <si>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</si>
  <si>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</si>
  <si>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</si>
  <si>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</si>
  <si>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</si>
  <si>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</si>
  <si>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</si>
  <si>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</si>
  <si>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</si>
  <si>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</si>
  <si>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</si>
  <si>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</si>
  <si>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</si>
  <si>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</si>
  <si>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</si>
  <si>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</si>
  <si>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</si>
  <si>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</si>
  <si>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</si>
  <si>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</si>
  <si>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</si>
  <si>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</si>
  <si>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</si>
  <si>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</si>
  <si>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</si>
  <si>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</si>
  <si>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</si>
  <si>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</si>
  <si>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</si>
  <si>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</si>
  <si>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</si>
  <si>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</si>
  <si>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</si>
  <si>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</si>
  <si>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</si>
  <si>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</si>
  <si>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</si>
  <si>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</si>
  <si>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</si>
  <si>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</si>
  <si>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</si>
  <si>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</si>
  <si>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</si>
  <si>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</si>
  <si>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</si>
  <si>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</si>
  <si>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</si>
  <si>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</si>
  <si>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</si>
  <si>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</si>
  <si>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</si>
  <si>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</si>
  <si>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</si>
  <si>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</si>
  <si>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</si>
  <si>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</si>
  <si>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</si>
  <si>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</si>
  <si>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</si>
  <si>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</si>
  <si>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</si>
  <si>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</si>
  <si>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</si>
  <si>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</si>
  <si>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</si>
  <si>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</si>
  <si>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</si>
  <si>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</si>
  <si>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</si>
  <si>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</si>
  <si>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</si>
  <si>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</si>
  <si>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</si>
  <si>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</si>
  <si>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</si>
  <si>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</si>
  <si>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</si>
  <si>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</si>
  <si>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</si>
  <si>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</si>
  <si>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</si>
  <si>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</si>
  <si>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</si>
  <si>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</si>
  <si>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</si>
  <si>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</si>
  <si>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</si>
  <si>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</si>
  <si>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</si>
  <si>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</si>
  <si>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</si>
  <si>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</si>
  <si>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</si>
  <si>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</si>
  <si>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</si>
  <si>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</si>
  <si>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</si>
  <si>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</si>
  <si>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</si>
  <si>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</si>
  <si>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</si>
  <si>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</si>
  <si>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</si>
  <si>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</si>
  <si>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</si>
  <si>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</si>
  <si>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</si>
  <si>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</si>
  <si>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</si>
  <si>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</si>
  <si>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</si>
  <si>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</si>
  <si>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</si>
  <si>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</si>
  <si>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</si>
  <si>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</si>
  <si>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</si>
  <si>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</si>
  <si>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</si>
  <si>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</si>
  <si>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</si>
  <si>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</si>
  <si>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</si>
  <si>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</si>
  <si>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</si>
  <si>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</si>
  <si>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</si>
  <si>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</si>
  <si>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</si>
  <si>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</si>
  <si>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</si>
  <si>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</si>
  <si>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</si>
  <si>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</si>
  <si>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</si>
  <si>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</si>
  <si>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</si>
  <si>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</si>
  <si>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</si>
  <si>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</si>
  <si>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</si>
  <si>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</si>
  <si>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</si>
  <si>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</si>
  <si>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</si>
  <si>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</si>
  <si>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</si>
  <si>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</si>
  <si>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</si>
  <si>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</si>
  <si>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</si>
  <si>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</si>
  <si>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</si>
  <si>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</si>
  <si>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</si>
  <si>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</si>
  <si>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</si>
  <si>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</si>
  <si>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</si>
  <si>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</si>
  <si>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</si>
  <si>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</si>
  <si>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</si>
  <si>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</si>
  <si>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</si>
  <si>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</si>
  <si>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</si>
  <si>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</si>
  <si>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</si>
  <si>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</si>
  <si>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</si>
  <si>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</si>
  <si>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</si>
  <si>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</si>
  <si>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</si>
  <si>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</si>
  <si>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</si>
  <si>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</si>
  <si>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</si>
  <si>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</si>
  <si>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</si>
  <si>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</si>
  <si>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</si>
  <si>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</si>
  <si>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</si>
  <si>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</si>
  <si>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</si>
  <si>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</si>
  <si>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</si>
  <si>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</si>
  <si>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</si>
  <si>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</si>
  <si>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</si>
  <si>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</si>
  <si>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</si>
  <si>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</si>
  <si>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</si>
  <si>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</si>
  <si>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</si>
  <si>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</si>
  <si>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</si>
  <si>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</si>
  <si>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</si>
  <si>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</si>
  <si>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</si>
  <si>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</si>
  <si>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</si>
  <si>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</si>
  <si>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</si>
  <si>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</si>
  <si>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</si>
  <si>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</si>
  <si>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</si>
  <si>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</si>
  <si>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</si>
  <si>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</si>
  <si>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</si>
  <si>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</si>
  <si>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</si>
  <si>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</si>
  <si>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</si>
  <si>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</si>
  <si>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</si>
  <si>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</si>
  <si>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</si>
  <si>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</si>
  <si>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</si>
  <si>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</si>
  <si>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</si>
  <si>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</si>
  <si>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</si>
  <si>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</si>
  <si>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</si>
  <si>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</si>
  <si>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</si>
  <si>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</si>
  <si>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</si>
  <si>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</si>
  <si>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</si>
  <si>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</si>
  <si>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</si>
  <si>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</si>
  <si>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</si>
  <si>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</si>
  <si>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</si>
  <si>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</si>
  <si>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</si>
  <si>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</si>
  <si>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</si>
  <si>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</si>
  <si>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</si>
  <si>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</si>
  <si>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</si>
  <si>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</si>
  <si>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</si>
  <si>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</si>
  <si>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</si>
  <si>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</si>
  <si>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</si>
  <si>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</si>
  <si>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</si>
  <si>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</si>
  <si>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</si>
  <si>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</si>
  <si>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</si>
  <si>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</si>
  <si>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</si>
  <si>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</si>
  <si>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</si>
  <si>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</si>
  <si>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</si>
  <si>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</si>
  <si>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</si>
  <si>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</si>
  <si>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</si>
  <si>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</si>
  <si>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</si>
  <si>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</si>
  <si>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</si>
  <si>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</si>
  <si>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</si>
  <si>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</si>
  <si>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</si>
  <si>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</si>
  <si>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</si>
  <si>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</si>
  <si>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</si>
  <si>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</si>
  <si>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</si>
  <si>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</si>
  <si>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</si>
  <si>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</si>
  <si>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</si>
  <si>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</si>
  <si>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</si>
  <si>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</si>
  <si>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</si>
  <si>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</si>
  <si>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</si>
  <si>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</si>
  <si>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</si>
  <si>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</si>
  <si>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</si>
  <si>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</si>
  <si>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</si>
  <si>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</si>
  <si>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</si>
  <si>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</si>
  <si>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</si>
  <si>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</si>
  <si>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</si>
  <si>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</si>
  <si>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</si>
  <si>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</si>
  <si>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</si>
  <si>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</si>
  <si>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</si>
  <si>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</si>
  <si>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</si>
  <si>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</si>
  <si>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</si>
  <si>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</si>
  <si>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</si>
  <si>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</si>
  <si>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</si>
  <si>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</si>
  <si>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</si>
  <si>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</si>
  <si>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</si>
  <si>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</si>
  <si>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</si>
  <si>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</si>
  <si>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</si>
  <si>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</si>
  <si>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</si>
  <si>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</si>
  <si>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</si>
  <si>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</si>
  <si>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</si>
  <si>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</si>
  <si>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</si>
  <si>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</si>
  <si>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</si>
  <si>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</si>
  <si>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</si>
  <si>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</si>
  <si>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</si>
  <si>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</si>
  <si>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</si>
  <si>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</si>
  <si>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</si>
  <si>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</si>
  <si>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</si>
  <si>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</si>
  <si>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</si>
  <si>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</si>
  <si>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</si>
  <si>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</si>
  <si>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</si>
  <si>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</si>
  <si>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</si>
  <si>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</si>
  <si>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</si>
  <si>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</si>
  <si>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</si>
  <si>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</si>
  <si>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</si>
  <si>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</si>
  <si>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</si>
  <si>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</si>
  <si>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</si>
  <si>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</si>
  <si>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</si>
  <si>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</si>
  <si>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</si>
  <si>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</si>
  <si>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</si>
  <si>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</si>
  <si>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</si>
  <si>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</si>
  <si>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</si>
  <si>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</si>
  <si>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</si>
  <si>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</si>
  <si>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</si>
  <si>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</si>
  <si>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</si>
  <si>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</si>
  <si>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</si>
  <si>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</si>
  <si>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</si>
  <si>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</si>
  <si>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</si>
  <si>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</si>
  <si>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</si>
  <si>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</si>
  <si>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</si>
  <si>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</si>
  <si>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</si>
  <si>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</si>
  <si>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</si>
  <si>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</si>
  <si>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</si>
  <si>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</si>
  <si>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</si>
  <si>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</si>
  <si>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</si>
  <si>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</si>
  <si>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</si>
  <si>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</si>
  <si>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</si>
  <si>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</si>
  <si>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</si>
  <si>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</si>
  <si>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</si>
  <si>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</si>
  <si>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</si>
  <si>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</si>
  <si>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</si>
  <si>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</si>
  <si>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</si>
  <si>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</si>
  <si>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</si>
  <si>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</si>
  <si>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</si>
  <si>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</si>
  <si>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</si>
  <si>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</si>
  <si>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</si>
  <si>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</si>
  <si>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</si>
  <si>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</si>
  <si>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</si>
  <si>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</si>
  <si>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</si>
  <si>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</si>
  <si>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</si>
  <si>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</si>
  <si>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</si>
  <si>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</si>
  <si>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</si>
  <si>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</si>
  <si>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</si>
  <si>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</si>
  <si>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</si>
  <si>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</si>
  <si>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</si>
  <si>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</si>
  <si>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</si>
  <si>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</si>
  <si>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</si>
  <si>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</si>
  <si>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</si>
  <si>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</si>
  <si>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</si>
  <si>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</si>
  <si>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</si>
  <si>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</si>
  <si>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</si>
  <si>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</si>
  <si>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</si>
  <si>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</si>
  <si>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</si>
  <si>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</si>
  <si>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</si>
  <si>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</si>
  <si>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</si>
  <si>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</si>
  <si>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</si>
  <si>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</si>
  <si>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</si>
  <si>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</si>
  <si>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</si>
  <si>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</si>
  <si>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</si>
  <si>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</si>
  <si>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</si>
  <si>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</si>
  <si>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</si>
  <si>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</si>
  <si>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</si>
  <si>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</si>
  <si>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</si>
  <si>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</si>
  <si>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</si>
  <si>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</si>
  <si>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</si>
  <si>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</si>
  <si>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</si>
  <si>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</si>
  <si>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</si>
  <si>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</si>
  <si>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</si>
  <si>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</si>
  <si>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</si>
  <si>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</si>
  <si>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</si>
  <si>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</si>
  <si>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</si>
  <si>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</si>
  <si>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</si>
  <si>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</si>
  <si>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</si>
  <si>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</si>
  <si>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</si>
  <si>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</si>
  <si>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</si>
  <si>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</si>
  <si>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</si>
  <si>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</si>
  <si>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</si>
  <si>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</si>
  <si>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</si>
  <si>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</si>
  <si>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</si>
  <si>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</si>
  <si>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</si>
  <si>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</si>
  <si>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</si>
  <si>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</si>
  <si>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</si>
  <si>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</si>
  <si>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</si>
  <si>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</si>
  <si>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</si>
  <si>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</si>
  <si>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</si>
  <si>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</si>
  <si>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</si>
  <si>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</si>
  <si>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</si>
  <si>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</si>
  <si>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</si>
  <si>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</si>
  <si>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</si>
  <si>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</si>
  <si>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</si>
  <si>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</si>
  <si>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</si>
  <si>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</si>
  <si>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</si>
  <si>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</si>
  <si>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</si>
  <si>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</si>
  <si>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</si>
  <si>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</si>
  <si>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</si>
  <si>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</si>
  <si>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</si>
  <si>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</si>
  <si>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</si>
  <si>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</si>
  <si>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</si>
  <si>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</si>
  <si>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</si>
  <si>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</si>
  <si>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</si>
  <si>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</si>
  <si>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</si>
  <si>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</si>
  <si>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</si>
  <si>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</si>
  <si>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</si>
  <si>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</si>
  <si>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</si>
  <si>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</si>
  <si>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</si>
  <si>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</si>
  <si>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</si>
  <si>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</si>
  <si>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</si>
  <si>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</si>
  <si>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</si>
  <si>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</si>
  <si>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</si>
  <si>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</si>
  <si>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</si>
  <si>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</si>
  <si>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</si>
  <si>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</si>
  <si>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</si>
  <si>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</si>
  <si>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</si>
  <si>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</si>
  <si>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</si>
  <si>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</si>
  <si>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</si>
  <si>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</si>
  <si>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</si>
  <si>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</si>
  <si>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</si>
  <si>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</si>
  <si>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</si>
  <si>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</si>
  <si>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</si>
  <si>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</si>
  <si>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</si>
  <si>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</si>
  <si>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</si>
  <si>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</si>
  <si>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</si>
  <si>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</si>
  <si>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</si>
  <si>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</si>
  <si>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</si>
  <si>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</si>
  <si>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</si>
  <si>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</si>
  <si>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</si>
  <si>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</si>
  <si>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</si>
  <si>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</si>
  <si>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</si>
  <si>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</si>
  <si>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</si>
  <si>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</si>
  <si>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</si>
  <si>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</si>
  <si>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</si>
  <si>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</si>
  <si>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</si>
  <si>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</si>
  <si>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</si>
  <si>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</si>
  <si>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</si>
  <si>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</si>
  <si>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</si>
  <si>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</si>
  <si>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</si>
  <si>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</si>
  <si>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</si>
  <si>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</si>
  <si>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</si>
  <si>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</si>
  <si>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</si>
  <si>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</si>
  <si>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</si>
  <si>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</si>
  <si>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</si>
  <si>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</si>
  <si>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</si>
  <si>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</si>
  <si>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</si>
  <si>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</si>
  <si>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</si>
  <si>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</si>
  <si>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</si>
  <si>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</si>
  <si>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</si>
  <si>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</si>
  <si>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</si>
  <si>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</si>
  <si>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</si>
  <si>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</si>
  <si>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</si>
  <si>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</si>
  <si>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</si>
  <si>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</si>
  <si>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</si>
  <si>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</si>
  <si>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</si>
  <si>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</si>
  <si>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</si>
  <si>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</si>
  <si>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</si>
  <si>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</si>
  <si>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</si>
  <si>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</si>
  <si>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</si>
  <si>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</si>
  <si>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</si>
  <si>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</si>
  <si>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</si>
  <si>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</si>
  <si>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</si>
  <si>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</si>
  <si>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</si>
  <si>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</si>
  <si>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</si>
  <si>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</si>
  <si>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</si>
  <si>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</si>
  <si>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</si>
  <si>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</si>
  <si>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</si>
  <si>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</si>
  <si>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</si>
  <si>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</si>
  <si>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</si>
  <si>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</si>
  <si>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</si>
  <si>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</si>
  <si>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</si>
  <si>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</si>
  <si>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</si>
  <si>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</si>
  <si>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</si>
  <si>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</si>
  <si>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</si>
  <si>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</si>
  <si>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</si>
  <si>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</si>
  <si>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</si>
  <si>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</si>
  <si>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</si>
  <si>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</si>
  <si>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</si>
  <si>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</si>
  <si>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</si>
  <si>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</si>
  <si>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</si>
  <si>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</si>
  <si>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</si>
  <si>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</si>
  <si>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</si>
  <si>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</si>
  <si>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</si>
  <si>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</si>
  <si>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</si>
  <si>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</si>
  <si>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</si>
  <si>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</si>
  <si>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</si>
  <si>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</si>
  <si>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</si>
  <si>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</si>
  <si>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</si>
  <si>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</si>
  <si>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</si>
  <si>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</si>
  <si>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</si>
  <si>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</si>
  <si>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</si>
  <si>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</si>
  <si>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</si>
  <si>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</si>
  <si>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</si>
  <si>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</si>
  <si>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</si>
  <si>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</si>
  <si>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</si>
  <si>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</si>
  <si>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</si>
  <si>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</si>
  <si>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</si>
  <si>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</si>
  <si>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</si>
  <si>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</si>
  <si>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</si>
  <si>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</si>
  <si>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</si>
  <si>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</si>
  <si>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</si>
  <si>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</si>
  <si>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</si>
  <si>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</si>
  <si>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</si>
  <si>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</si>
  <si>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</si>
  <si>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</si>
  <si>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</si>
  <si>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</si>
  <si>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</si>
  <si>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</si>
  <si>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</si>
  <si>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</si>
  <si>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</si>
  <si>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</si>
  <si>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</si>
  <si>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</si>
  <si>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</si>
  <si>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</si>
  <si>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</si>
  <si>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</si>
  <si>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</si>
  <si>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</si>
  <si>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</si>
  <si>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</si>
  <si>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</si>
  <si>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</si>
  <si>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</si>
  <si>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</si>
  <si>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</si>
  <si>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</si>
  <si>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</si>
  <si>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</si>
  <si>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</si>
  <si>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</si>
  <si>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</si>
  <si>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</si>
  <si>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</si>
  <si>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</si>
  <si>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</si>
  <si>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</si>
  <si>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</si>
  <si>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</si>
  <si>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</si>
  <si>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</si>
  <si>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</si>
  <si>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</si>
  <si>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</si>
  <si>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</si>
  <si>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</si>
  <si>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</si>
  <si>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</si>
  <si>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</si>
  <si>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</si>
  <si>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</si>
  <si>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</si>
  <si>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</si>
  <si>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</si>
  <si>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</si>
  <si>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</si>
  <si>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</si>
  <si>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</si>
  <si>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</si>
  <si>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</si>
  <si>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</si>
  <si>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</si>
  <si>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</si>
  <si>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</si>
  <si>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</si>
  <si>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</si>
  <si>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</si>
  <si>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</si>
  <si>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</si>
  <si>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</si>
  <si>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</si>
  <si>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</si>
  <si>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</si>
  <si>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</si>
  <si>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</si>
  <si>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</si>
  <si>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</si>
  <si>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</si>
  <si>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</si>
  <si>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</si>
  <si>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</si>
  <si>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</si>
  <si>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</si>
  <si>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</si>
  <si>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</si>
  <si>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</si>
  <si>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</si>
  <si>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</si>
  <si>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</si>
  <si>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</si>
  <si>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</si>
  <si>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</si>
  <si>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</si>
  <si>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</si>
  <si>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</si>
  <si>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</si>
  <si>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</si>
  <si>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</si>
  <si>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</si>
  <si>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</si>
  <si>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</si>
  <si>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</si>
  <si>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</si>
  <si>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</si>
  <si>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</si>
  <si>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</si>
  <si>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</si>
  <si>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</si>
  <si>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</si>
  <si>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</si>
  <si>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</si>
  <si>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</si>
  <si>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</si>
  <si>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</si>
  <si>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</si>
  <si>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</si>
  <si>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</si>
  <si>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</si>
  <si>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</si>
  <si>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</si>
  <si>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</si>
  <si>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</si>
  <si>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</si>
  <si>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</si>
  <si>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</si>
  <si>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</si>
  <si>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</si>
  <si>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</si>
  <si>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</si>
  <si>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</si>
  <si>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</si>
  <si>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</si>
  <si>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</si>
  <si>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</si>
  <si>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</si>
  <si>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</si>
  <si>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</si>
  <si>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</si>
  <si>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</si>
  <si>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</si>
  <si>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</si>
  <si>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</si>
  <si>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</si>
  <si>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</si>
  <si>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</si>
  <si>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</si>
  <si>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</si>
  <si>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</si>
  <si>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</si>
  <si>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</si>
  <si>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</si>
  <si>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</si>
  <si>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</si>
  <si>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</si>
  <si>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</si>
  <si>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</si>
  <si>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</si>
  <si>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</si>
  <si>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</si>
  <si>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</si>
  <si>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</si>
  <si>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</si>
  <si>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</si>
  <si>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</si>
  <si>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</si>
  <si>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</si>
  <si>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</si>
  <si>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</si>
  <si>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</si>
  <si>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</si>
  <si>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</si>
  <si>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</si>
  <si>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</si>
  <si>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</si>
  <si>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</si>
  <si>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</si>
  <si>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</si>
  <si>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</si>
  <si>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</si>
  <si>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</si>
  <si>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</si>
  <si>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</si>
  <si>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</si>
  <si>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</si>
  <si>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</si>
  <si>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</si>
  <si>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</si>
  <si>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</si>
  <si>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</si>
  <si>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</si>
  <si>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</si>
  <si>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</si>
  <si>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</si>
  <si>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</si>
  <si>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</si>
  <si>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</si>
  <si>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</si>
  <si>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</si>
  <si>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</si>
  <si>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</si>
  <si>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</si>
  <si>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</si>
  <si>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</si>
  <si>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</si>
  <si>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</si>
  <si>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</si>
  <si>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</si>
  <si>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</si>
  <si>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</si>
  <si>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</si>
  <si>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</si>
  <si>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</si>
  <si>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</si>
  <si>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</si>
  <si>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</si>
  <si>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</si>
  <si>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</si>
  <si>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</si>
  <si>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</si>
  <si>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</si>
  <si>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</si>
  <si>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</si>
  <si>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</si>
  <si>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</si>
  <si>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</si>
  <si>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</si>
  <si>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</si>
  <si>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</si>
  <si>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</si>
  <si>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</si>
  <si>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</si>
  <si>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</si>
  <si>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</si>
  <si>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</si>
  <si>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</si>
  <si>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</si>
  <si>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</si>
  <si>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</si>
  <si>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</si>
  <si>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</si>
  <si>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</si>
  <si>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</si>
  <si>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</si>
  <si>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</si>
  <si>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</si>
  <si>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</si>
  <si>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</si>
  <si>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</si>
  <si>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</si>
  <si>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</si>
  <si>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</si>
  <si>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</si>
  <si>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</si>
  <si>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</si>
  <si>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</si>
  <si>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</si>
  <si>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</si>
  <si>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</si>
  <si>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</si>
  <si>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</si>
  <si>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</si>
  <si>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</si>
  <si>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</si>
  <si>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</si>
  <si>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</si>
  <si>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</si>
  <si>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</si>
  <si>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</si>
  <si>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</si>
  <si>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</si>
  <si>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</si>
  <si>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</si>
  <si>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</si>
  <si>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</si>
  <si>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</si>
  <si>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</si>
  <si>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</si>
  <si>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</si>
  <si>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</si>
  <si>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</si>
  <si>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</si>
  <si>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</si>
  <si>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</si>
  <si>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</si>
  <si>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</si>
  <si>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</si>
  <si>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</si>
  <si>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</si>
  <si>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</si>
  <si>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</si>
  <si>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</si>
  <si>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</si>
  <si>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</si>
  <si>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</si>
  <si>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</si>
  <si>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</si>
  <si>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</si>
  <si>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</si>
  <si>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</si>
  <si>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</si>
  <si>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</si>
  <si>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</si>
  <si>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</si>
  <si>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</si>
  <si>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</si>
  <si>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</si>
  <si>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</si>
  <si>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</si>
  <si>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</si>
  <si>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</si>
  <si>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</si>
  <si>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</si>
  <si>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</si>
  <si>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</si>
  <si>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</si>
  <si>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</si>
  <si>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</si>
  <si>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</si>
  <si>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</si>
  <si>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</si>
  <si>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</si>
  <si>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</si>
  <si>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</si>
  <si>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</si>
  <si>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</si>
  <si>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</si>
  <si>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</si>
  <si>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</si>
  <si>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</si>
  <si>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</si>
  <si>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</si>
  <si>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</si>
  <si>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</si>
  <si>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</si>
  <si>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</si>
  <si>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</si>
  <si>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</si>
  <si>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</si>
  <si>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</si>
  <si>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</si>
  <si>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</si>
  <si>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</si>
  <si>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</si>
  <si>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</si>
  <si>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</si>
  <si>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</si>
  <si>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</si>
  <si>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</si>
  <si>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</si>
  <si>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</si>
  <si>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</si>
  <si>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</si>
  <si>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</si>
  <si>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</si>
  <si>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</si>
  <si>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</si>
  <si>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</si>
  <si>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</si>
  <si>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</si>
  <si>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</si>
  <si>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</si>
  <si>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</si>
  <si>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</si>
  <si>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</si>
  <si>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</si>
  <si>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</si>
  <si>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</si>
  <si>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</si>
  <si>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</si>
  <si>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</si>
  <si>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</si>
  <si>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</si>
  <si>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</si>
  <si>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</si>
  <si>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</si>
  <si>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</si>
  <si>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</si>
  <si>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</si>
  <si>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</si>
  <si>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</si>
  <si>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</si>
  <si>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</si>
  <si>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</si>
  <si>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</si>
  <si>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</si>
  <si>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</si>
  <si>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</si>
  <si>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</si>
  <si>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</si>
  <si>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</si>
  <si>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</si>
  <si>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</si>
  <si>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</si>
  <si>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</si>
  <si>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</si>
  <si>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</si>
  <si>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</si>
  <si>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</si>
  <si>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</si>
  <si>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</si>
  <si>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</si>
  <si>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</si>
  <si>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</si>
  <si>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</si>
  <si>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</si>
  <si>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</si>
  <si>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</si>
  <si>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</si>
  <si>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</si>
  <si>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</si>
  <si>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</si>
  <si>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</si>
  <si>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</si>
  <si>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</si>
  <si>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</si>
  <si>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</si>
  <si>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</si>
  <si>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</si>
  <si>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</si>
  <si>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</si>
  <si>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</si>
  <si>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</si>
  <si>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</si>
  <si>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</si>
  <si>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</si>
  <si>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</si>
  <si>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</si>
  <si>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</si>
  <si>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</si>
  <si>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</si>
  <si>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</si>
  <si>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</si>
  <si>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</si>
  <si>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</si>
  <si>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</si>
  <si>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</si>
  <si>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</si>
  <si>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</si>
  <si>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</si>
  <si>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</si>
  <si>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</si>
  <si>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</si>
  <si>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</si>
  <si>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</si>
  <si>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</si>
  <si>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</si>
  <si>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</si>
  <si>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</si>
  <si>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</si>
  <si>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</si>
  <si>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</si>
  <si>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</si>
  <si>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</si>
  <si>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</si>
  <si>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</si>
  <si>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</si>
  <si>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</si>
  <si>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</si>
  <si>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</si>
  <si>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</si>
  <si>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</si>
  <si>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</si>
  <si>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</si>
  <si>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</si>
  <si>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</si>
  <si>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</si>
  <si>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</si>
  <si>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</si>
  <si>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</si>
  <si>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</si>
  <si>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</si>
  <si>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</si>
  <si>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</si>
  <si>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</si>
  <si>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</si>
  <si>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</si>
  <si>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</si>
  <si>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</si>
  <si>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</si>
  <si>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</si>
  <si>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</si>
  <si>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</si>
  <si>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</si>
  <si>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</si>
  <si>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</si>
  <si>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</si>
  <si>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</si>
  <si>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</si>
  <si>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</si>
  <si>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</si>
  <si>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</si>
  <si>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</si>
  <si>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</si>
  <si>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</si>
  <si>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</si>
  <si>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</si>
  <si>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</si>
  <si>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</si>
  <si>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</si>
  <si>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</si>
  <si>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</si>
  <si>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</si>
  <si>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</si>
  <si>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</si>
  <si>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</si>
  <si>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</si>
  <si>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</si>
  <si>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</si>
  <si>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</si>
  <si>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</si>
  <si>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</si>
  <si>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</si>
  <si>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</si>
  <si>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</si>
  <si>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</si>
  <si>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</si>
  <si>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</si>
  <si>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</si>
  <si>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</si>
  <si>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</si>
  <si>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</si>
  <si>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</si>
  <si>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</si>
  <si>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</si>
  <si>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</si>
  <si>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</si>
  <si>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</si>
  <si>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</si>
  <si>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</si>
  <si>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</si>
  <si>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</si>
  <si>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</si>
  <si>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</si>
  <si>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</si>
  <si>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</si>
  <si>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</si>
  <si>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</si>
  <si>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</si>
  <si>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</si>
  <si>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</si>
  <si>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</si>
  <si>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</si>
  <si>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</si>
  <si>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</si>
  <si>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</si>
  <si>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</si>
  <si>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</si>
  <si>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</si>
  <si>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</si>
  <si>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</si>
  <si>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</si>
  <si>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</si>
  <si>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</si>
  <si>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</si>
  <si>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</si>
  <si>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</si>
  <si>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</si>
  <si>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</si>
  <si>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</si>
  <si>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</si>
  <si>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</si>
  <si>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</si>
  <si>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</si>
  <si>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</si>
  <si>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</si>
  <si>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</si>
  <si>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</si>
  <si>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</si>
  <si>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</si>
  <si>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</si>
  <si>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</si>
  <si>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</si>
  <si>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</si>
  <si>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</si>
  <si>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</si>
  <si>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</si>
  <si>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</si>
  <si>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</si>
  <si>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</si>
  <si>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</si>
  <si>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</si>
  <si>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</si>
  <si>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</si>
  <si>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</si>
  <si>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</si>
  <si>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</si>
  <si>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</si>
  <si>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</si>
  <si>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</si>
  <si>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</si>
  <si>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</si>
  <si>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</si>
  <si>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</si>
  <si>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</si>
  <si>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</si>
  <si>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</si>
  <si>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</si>
  <si>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</si>
  <si>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</si>
  <si>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</si>
  <si>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</si>
  <si>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</si>
  <si>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</si>
  <si>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</si>
  <si>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</si>
  <si>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</si>
  <si>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</si>
  <si>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</si>
  <si>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</si>
  <si>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</si>
  <si>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</si>
  <si>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</si>
  <si>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</si>
  <si>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</si>
  <si>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</si>
  <si>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</si>
  <si>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</si>
  <si>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</si>
  <si>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</si>
  <si>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</si>
  <si>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</si>
  <si>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</si>
  <si>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</si>
  <si>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</si>
  <si>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</si>
  <si>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</si>
  <si>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</si>
  <si>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</si>
  <si>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</si>
  <si>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</si>
  <si>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</si>
  <si>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</si>
  <si>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</si>
  <si>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</si>
  <si>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</si>
  <si>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</si>
  <si>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</si>
  <si>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</si>
  <si>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</si>
  <si>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</si>
  <si>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</si>
  <si>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</si>
  <si>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</si>
  <si>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</si>
  <si>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</si>
  <si>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</si>
  <si>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</si>
  <si>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</si>
  <si>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</si>
  <si>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</si>
  <si>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</si>
  <si>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</si>
  <si>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</si>
  <si>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</si>
  <si>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</si>
  <si>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</si>
  <si>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</si>
  <si>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</si>
  <si>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</si>
  <si>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</si>
  <si>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</si>
  <si>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</si>
  <si>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</si>
  <si>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</si>
  <si>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</si>
  <si>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</si>
  <si>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</si>
  <si>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</si>
  <si>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</si>
  <si>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</si>
  <si>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</si>
  <si>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</si>
  <si>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</si>
  <si>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</si>
  <si>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</si>
  <si>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</si>
  <si>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</si>
  <si>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</si>
  <si>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</si>
  <si>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</si>
  <si>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</si>
  <si>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</si>
  <si>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</si>
  <si>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</si>
  <si>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</si>
  <si>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</si>
  <si>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</si>
  <si>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</si>
  <si>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</si>
  <si>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</si>
  <si>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</si>
  <si>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</si>
  <si>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</si>
  <si>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</si>
  <si>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</si>
  <si>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</si>
  <si>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</si>
  <si>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</si>
  <si>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</si>
  <si>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</si>
  <si>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</si>
  <si>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</si>
  <si>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</si>
  <si>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</si>
  <si>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</si>
  <si>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</si>
  <si>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</si>
  <si>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</si>
  <si>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</si>
  <si>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</si>
  <si>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</si>
  <si>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</si>
  <si>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</si>
  <si>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</si>
  <si>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</si>
  <si>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</si>
  <si>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</si>
  <si>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</si>
  <si>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</si>
  <si>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</si>
  <si>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</si>
  <si>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</si>
  <si>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</si>
  <si>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</si>
  <si>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</si>
  <si>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</si>
  <si>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</si>
  <si>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</si>
  <si>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</si>
  <si>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</si>
  <si>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</si>
  <si>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</si>
  <si>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</si>
  <si>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</si>
  <si>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</si>
  <si>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</si>
  <si>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</si>
  <si>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</si>
  <si>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</si>
  <si>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</si>
  <si>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</si>
  <si>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</si>
  <si>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</si>
  <si>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</si>
  <si>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</si>
  <si>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</si>
  <si>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</si>
  <si>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</si>
  <si>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</si>
  <si>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</si>
  <si>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</si>
  <si>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</si>
  <si>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</si>
  <si>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</si>
  <si>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</si>
  <si>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</si>
  <si>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</si>
  <si>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</si>
  <si>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</si>
  <si>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</si>
  <si>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</si>
  <si>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</si>
  <si>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</si>
  <si>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</si>
  <si>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</si>
  <si>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</si>
  <si>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</si>
  <si>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</si>
  <si>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</si>
  <si>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</si>
  <si>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</si>
  <si>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</si>
  <si>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</si>
  <si>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</si>
  <si>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</si>
  <si>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</si>
  <si>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</si>
  <si>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</si>
  <si>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</si>
  <si>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</si>
  <si>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</si>
  <si>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</si>
  <si>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</si>
  <si>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</si>
  <si>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</si>
  <si>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</si>
  <si>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</si>
  <si>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</si>
  <si>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</si>
  <si>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</si>
  <si>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</si>
  <si>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</si>
  <si>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</si>
  <si>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</si>
  <si>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</si>
  <si>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</si>
  <si>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</si>
  <si>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</si>
  <si>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</si>
  <si>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</si>
  <si>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</si>
  <si>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</si>
  <si>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</si>
  <si>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</si>
  <si>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</si>
  <si>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</si>
  <si>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</si>
  <si>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</si>
  <si>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</si>
  <si>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</si>
  <si>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</si>
  <si>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</si>
  <si>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</si>
  <si>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</si>
  <si>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</si>
  <si>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</si>
  <si>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</si>
  <si>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</si>
  <si>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</si>
  <si>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</si>
  <si>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</si>
  <si>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</si>
  <si>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</si>
  <si>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</si>
  <si>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</si>
  <si>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</si>
  <si>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</si>
  <si>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</si>
  <si>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</si>
  <si>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</si>
  <si>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</si>
  <si>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</si>
  <si>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</si>
  <si>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</si>
  <si>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</si>
  <si>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</si>
  <si>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</si>
  <si>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</si>
  <si>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</si>
  <si>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</si>
  <si>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</si>
  <si>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</si>
  <si>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</si>
  <si>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</si>
  <si>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</si>
  <si>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</si>
  <si>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</si>
  <si>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</si>
  <si>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</si>
  <si>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</si>
  <si>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</si>
  <si>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</si>
  <si>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</si>
  <si>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</si>
  <si>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</si>
  <si>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</si>
  <si>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</si>
  <si>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</si>
  <si>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</si>
  <si>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</si>
  <si>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</si>
  <si>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</si>
  <si>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</si>
  <si>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</si>
  <si>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</si>
  <si>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</si>
  <si>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</si>
  <si>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</si>
  <si>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</si>
  <si>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</si>
  <si>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</si>
  <si>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</si>
  <si>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</si>
  <si>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</si>
  <si>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</si>
  <si>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</si>
  <si>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</si>
  <si>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</si>
  <si>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</si>
  <si>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</si>
  <si>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</si>
  <si>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</si>
  <si>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</si>
  <si>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</si>
  <si>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</si>
  <si>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</si>
  <si>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</si>
  <si>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</si>
  <si>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</si>
  <si>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</si>
  <si>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</si>
  <si>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</si>
  <si>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</si>
  <si>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</si>
  <si>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</si>
  <si>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</si>
  <si>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</si>
  <si>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</si>
  <si>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</si>
  <si>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</si>
  <si>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</si>
  <si>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</si>
  <si>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</si>
  <si>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</si>
  <si>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</si>
  <si>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</si>
  <si>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</si>
  <si>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</si>
  <si>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</si>
  <si>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</si>
  <si>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</si>
  <si>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</si>
  <si>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</si>
  <si>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</si>
  <si>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</si>
  <si>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</si>
  <si>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</si>
  <si>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</si>
  <si>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</si>
  <si>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</si>
  <si>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</si>
  <si>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</si>
  <si>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</si>
  <si>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</si>
  <si>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</si>
  <si>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</si>
  <si>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</si>
  <si>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</si>
  <si>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</si>
  <si>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</si>
  <si>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</si>
  <si>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</si>
  <si>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</si>
  <si>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</si>
  <si>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</si>
  <si>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</si>
  <si>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</si>
  <si>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</si>
  <si>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</si>
  <si>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</si>
  <si>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</si>
  <si>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</si>
  <si>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</si>
  <si>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</si>
  <si>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</si>
  <si>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</si>
  <si>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</si>
  <si>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</si>
  <si>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</si>
  <si>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</si>
  <si>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</si>
  <si>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</si>
  <si>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</si>
  <si>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</si>
  <si>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</si>
  <si>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</si>
  <si>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</si>
  <si>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</si>
  <si>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</si>
  <si>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</si>
  <si>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</si>
  <si>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</si>
  <si>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</si>
  <si>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</si>
  <si>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</si>
  <si>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</si>
  <si>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</si>
  <si>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</si>
  <si>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</si>
  <si>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</si>
  <si>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</si>
  <si>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</si>
  <si>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</si>
  <si>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</si>
  <si>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</si>
  <si>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</si>
  <si>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</si>
  <si>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</si>
  <si>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</si>
  <si>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</si>
  <si>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</si>
  <si>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</si>
  <si>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</si>
  <si>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</si>
  <si>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</si>
  <si>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</si>
  <si>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</si>
  <si>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</si>
  <si>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</si>
  <si>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</si>
  <si>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</si>
  <si>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</si>
  <si>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</si>
  <si>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</si>
  <si>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</si>
  <si>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</si>
  <si>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</si>
  <si>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</si>
  <si>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</si>
  <si>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</si>
  <si>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</si>
  <si>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</si>
  <si>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</si>
  <si>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</si>
  <si>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</si>
  <si>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</si>
  <si>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</si>
  <si>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</si>
  <si>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</si>
  <si>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</si>
  <si>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</si>
  <si>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</si>
  <si>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</si>
  <si>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</si>
  <si>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</si>
  <si>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</si>
  <si>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</si>
  <si>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</si>
  <si>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</si>
  <si>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</si>
  <si>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</si>
  <si>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</si>
  <si>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</si>
  <si>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</si>
  <si>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</si>
  <si>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</si>
  <si>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</si>
  <si>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</si>
  <si>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</si>
  <si>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</si>
  <si>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</si>
  <si>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</si>
  <si>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</si>
  <si>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</si>
  <si>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</si>
  <si>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</si>
  <si>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</si>
  <si>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</si>
  <si>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</si>
  <si>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</si>
  <si>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</si>
  <si>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</si>
  <si>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</si>
  <si>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</si>
  <si>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</si>
  <si>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</si>
  <si>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</si>
  <si>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</si>
  <si>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</si>
  <si>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</si>
  <si>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</si>
  <si>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</si>
  <si>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</si>
  <si>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</si>
  <si>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</si>
  <si>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</si>
  <si>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</si>
  <si>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</si>
  <si>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</si>
  <si>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</si>
  <si>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</si>
  <si>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</si>
  <si>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</si>
  <si>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</si>
  <si>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</si>
  <si>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</si>
  <si>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</si>
  <si>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</si>
  <si>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</si>
  <si>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</si>
  <si>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</si>
  <si>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</si>
  <si>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</si>
  <si>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</si>
  <si>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</si>
  <si>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</si>
  <si>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</si>
  <si>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</si>
  <si>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</si>
  <si>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</si>
  <si>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</si>
  <si>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</si>
  <si>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</si>
  <si>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</si>
  <si>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</si>
  <si>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</si>
  <si>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</si>
  <si>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</si>
  <si>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</si>
  <si>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</si>
  <si>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</si>
  <si>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</si>
  <si>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</si>
  <si>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</si>
  <si>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</si>
  <si>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</si>
  <si>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</si>
  <si>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</si>
  <si>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</si>
  <si>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</si>
  <si>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</si>
  <si>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</si>
  <si>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</si>
  <si>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</si>
  <si>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</si>
  <si>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</si>
  <si>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</si>
  <si>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</si>
  <si>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</si>
  <si>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</si>
  <si>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</si>
  <si>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</si>
  <si>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</si>
  <si>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</si>
  <si>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</si>
  <si>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</si>
  <si>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</si>
  <si>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</si>
  <si>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</si>
  <si>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</si>
  <si>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</si>
  <si>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</si>
  <si>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</si>
  <si>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</si>
  <si>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</si>
  <si>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</si>
  <si>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</si>
  <si>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</si>
  <si>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</si>
  <si>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</si>
  <si>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</si>
  <si>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</si>
  <si>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</si>
  <si>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</si>
  <si>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</si>
  <si>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</si>
  <si>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</si>
  <si>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</si>
  <si>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</si>
  <si>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</si>
  <si>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</si>
  <si>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</si>
  <si>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</si>
  <si>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</si>
  <si>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</si>
  <si>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</si>
  <si>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</si>
  <si>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</si>
  <si>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</si>
  <si>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</si>
  <si>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</si>
  <si>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</si>
  <si>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</si>
  <si>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</si>
  <si>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</si>
  <si>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</si>
  <si>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</si>
  <si>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</si>
  <si>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</si>
  <si>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</si>
  <si>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</si>
  <si>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</si>
  <si>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</si>
  <si>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</si>
  <si>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</si>
  <si>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</si>
  <si>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</si>
  <si>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</si>
  <si>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</si>
  <si>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</si>
  <si>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</si>
  <si>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</si>
  <si>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</si>
  <si>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</si>
  <si>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</si>
  <si>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</si>
  <si>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</si>
  <si>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</si>
  <si>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</si>
  <si>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</si>
  <si>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</si>
  <si>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</si>
  <si>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</si>
  <si>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</si>
  <si>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</si>
  <si>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</si>
  <si>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</si>
  <si>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</si>
  <si>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</si>
  <si>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</si>
  <si>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</si>
  <si>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</si>
  <si>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</si>
  <si>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</si>
  <si>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</si>
  <si>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</si>
  <si>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</si>
  <si>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</si>
  <si>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</si>
  <si>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</si>
  <si>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</si>
  <si>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</si>
  <si>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</si>
  <si>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</si>
  <si>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</si>
  <si>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</si>
  <si>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</si>
  <si>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</si>
  <si>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</si>
  <si>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</si>
  <si>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</si>
  <si>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</si>
  <si>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</si>
  <si>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</si>
  <si>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</si>
  <si>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</si>
  <si>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</si>
  <si>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</si>
  <si>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</si>
  <si>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</si>
  <si>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</si>
  <si>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</si>
  <si>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</si>
  <si>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</si>
  <si>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</si>
  <si>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</si>
  <si>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</si>
  <si>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</si>
  <si>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</si>
  <si>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</si>
  <si>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</si>
  <si>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</si>
  <si>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</si>
  <si>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</si>
  <si>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</si>
  <si>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</si>
  <si>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</si>
  <si>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</si>
  <si>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</si>
  <si>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</si>
  <si>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</si>
  <si>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</si>
  <si>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</si>
  <si>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</si>
  <si>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</si>
  <si>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</si>
  <si>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</si>
  <si>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</si>
  <si>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</si>
  <si>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</si>
  <si>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</si>
  <si>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</si>
  <si>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</si>
  <si>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</si>
  <si>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</si>
  <si>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</si>
  <si>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</si>
  <si>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</si>
  <si>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</si>
  <si>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</si>
  <si>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</si>
  <si>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</si>
  <si>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</si>
  <si>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</si>
  <si>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</si>
  <si>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</si>
  <si>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</si>
  <si>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</si>
  <si>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</si>
  <si>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</si>
  <si>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</si>
  <si>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</si>
  <si>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</si>
  <si>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</si>
  <si>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</si>
  <si>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</si>
  <si>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</si>
  <si>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</si>
  <si>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</si>
  <si>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</si>
  <si>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</si>
  <si>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</si>
  <si>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</si>
  <si>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</si>
  <si>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</si>
  <si>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</si>
  <si>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</si>
  <si>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</si>
  <si>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</si>
  <si>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</si>
  <si>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</si>
  <si>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</si>
  <si>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</si>
  <si>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</si>
  <si>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</si>
  <si>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</si>
  <si>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</si>
  <si>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</si>
  <si>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</si>
  <si>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</si>
  <si>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</si>
  <si>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</si>
  <si>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</si>
  <si>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</si>
  <si>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</si>
  <si>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</si>
  <si>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</si>
  <si>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</si>
  <si>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</si>
  <si>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</si>
  <si>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</si>
  <si>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</si>
  <si>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</si>
  <si>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</si>
  <si>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</si>
  <si>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</si>
  <si>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</si>
  <si>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</si>
  <si>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</si>
  <si>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</si>
  <si>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</si>
  <si>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</si>
  <si>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</si>
  <si>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</si>
  <si>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</si>
  <si>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</si>
  <si>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</si>
  <si>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</si>
  <si>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</si>
  <si>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</si>
  <si>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</si>
  <si>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</si>
  <si>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</si>
  <si>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</si>
  <si>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</si>
  <si>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</si>
  <si>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</si>
  <si>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</si>
  <si>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</si>
  <si>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</si>
  <si>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</si>
  <si>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</si>
  <si>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</si>
  <si>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</si>
  <si>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</si>
  <si>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</si>
  <si>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</si>
  <si>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</si>
  <si>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</si>
  <si>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</si>
  <si>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</si>
  <si>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</si>
  <si>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</si>
  <si>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</si>
  <si>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</si>
  <si>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</si>
  <si>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</si>
  <si>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</si>
  <si>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</si>
  <si>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</si>
  <si>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</si>
  <si>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</si>
  <si>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</si>
  <si>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</si>
  <si>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</si>
  <si>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</si>
  <si>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</si>
  <si>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</si>
  <si>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</si>
  <si>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</si>
  <si>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</si>
  <si>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</si>
  <si>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</si>
  <si>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</si>
  <si>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</si>
  <si>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</si>
  <si>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</si>
  <si>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</si>
  <si>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</si>
  <si>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</si>
  <si>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</si>
  <si>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</si>
  <si>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</si>
  <si>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</si>
  <si>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</si>
  <si>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</si>
  <si>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</si>
  <si>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</si>
  <si>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</si>
  <si>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</si>
  <si>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</si>
  <si>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</si>
  <si>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</si>
  <si>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</si>
  <si>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</si>
  <si>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</si>
  <si>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</si>
  <si>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</si>
  <si>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</si>
  <si>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</si>
  <si>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</si>
  <si>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</si>
  <si>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</si>
  <si>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</si>
  <si>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</si>
  <si>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</si>
  <si>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</si>
  <si>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</si>
  <si>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</si>
  <si>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</si>
  <si>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</si>
  <si>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</si>
  <si>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</si>
  <si>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</si>
  <si>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</si>
  <si>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</si>
  <si>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</si>
  <si>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</si>
  <si>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</si>
  <si>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</si>
  <si>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</si>
  <si>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</si>
  <si>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</si>
  <si>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</si>
  <si>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</si>
  <si>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</si>
  <si>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</si>
  <si>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</si>
  <si>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</si>
  <si>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</si>
  <si>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</si>
  <si>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</si>
  <si>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</si>
  <si>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</si>
  <si>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</si>
  <si>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</si>
  <si>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</si>
  <si>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</si>
  <si>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</si>
  <si>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</si>
  <si>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</si>
  <si>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</si>
  <si>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</si>
  <si>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</si>
  <si>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</si>
  <si>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</si>
  <si>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</si>
  <si>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</si>
  <si>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</si>
  <si>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</si>
  <si>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</si>
  <si>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</si>
  <si>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</si>
  <si>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</si>
  <si>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</si>
  <si>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</si>
  <si>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</si>
  <si>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</si>
  <si>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</si>
  <si>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</si>
  <si>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</si>
  <si>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</si>
  <si>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</si>
  <si>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</si>
  <si>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</si>
  <si>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</si>
  <si>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</si>
  <si>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</si>
  <si>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</si>
  <si>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</si>
  <si>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</si>
  <si>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</si>
  <si>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</si>
  <si>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</si>
  <si>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</si>
  <si>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</si>
  <si>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</si>
  <si>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</si>
  <si>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</si>
  <si>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</si>
  <si>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</si>
  <si>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</si>
  <si>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</si>
  <si>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</si>
  <si>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</si>
  <si>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</si>
  <si>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</si>
  <si>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</si>
  <si>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</si>
  <si>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</si>
  <si>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</si>
  <si>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</si>
  <si>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</si>
  <si>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</si>
  <si>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</si>
  <si>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</si>
  <si>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</si>
  <si>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</si>
  <si>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</si>
  <si>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</si>
  <si>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</si>
  <si>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</si>
  <si>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</si>
  <si>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</si>
  <si>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</si>
  <si>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</si>
  <si>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</si>
  <si>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</si>
  <si>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</si>
  <si>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</si>
  <si>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</si>
  <si>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</si>
  <si>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</si>
  <si>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</si>
  <si>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</si>
  <si>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</si>
  <si>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</si>
  <si>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</si>
  <si>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</si>
  <si>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</si>
  <si>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</si>
  <si>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</si>
  <si>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</si>
  <si>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</si>
  <si>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</si>
  <si>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</si>
  <si>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</si>
  <si>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</si>
  <si>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</si>
  <si>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</si>
  <si>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</si>
  <si>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</si>
  <si>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</si>
  <si>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</si>
  <si>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</si>
  <si>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</si>
  <si>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</si>
  <si>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</si>
  <si>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</si>
  <si>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</si>
  <si>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</si>
  <si>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</si>
  <si>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</si>
  <si>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</si>
  <si>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</si>
  <si>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</si>
  <si>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</si>
  <si>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</si>
  <si>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</si>
  <si>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</si>
  <si>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</si>
  <si>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</si>
  <si>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</si>
  <si>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</si>
  <si>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</si>
  <si>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</si>
  <si>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</si>
  <si>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</si>
  <si>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</si>
  <si>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</si>
  <si>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</si>
  <si>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</si>
  <si>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</si>
  <si>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</si>
  <si>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</si>
  <si>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</si>
  <si>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</si>
  <si>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</si>
  <si>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</si>
  <si>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</si>
  <si>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</si>
  <si>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</si>
  <si>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</si>
  <si>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</si>
  <si>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</si>
  <si>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</si>
  <si>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</si>
  <si>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</si>
  <si>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</si>
  <si>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</si>
  <si>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</si>
  <si>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</si>
  <si>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</si>
  <si>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</si>
  <si>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</si>
  <si>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</si>
  <si>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</si>
  <si>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</si>
  <si>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</si>
  <si>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</si>
  <si>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</si>
  <si>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</si>
  <si>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</si>
  <si>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</si>
  <si>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</si>
  <si>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</si>
  <si>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</si>
  <si>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</si>
  <si>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</si>
  <si>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</si>
  <si>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</si>
  <si>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</si>
  <si>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</si>
  <si>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</si>
  <si>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</si>
  <si>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</si>
  <si>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</si>
  <si>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</si>
  <si>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</si>
  <si>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</si>
  <si>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</si>
  <si>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</si>
  <si>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</si>
  <si>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</si>
  <si>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</si>
  <si>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</si>
  <si>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</si>
  <si>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</si>
  <si>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</si>
  <si>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</si>
  <si>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</si>
  <si>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</si>
  <si>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</si>
  <si>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</si>
  <si>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</si>
  <si>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</si>
  <si>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</si>
  <si>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</si>
  <si>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</si>
  <si>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</si>
  <si>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</si>
  <si>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</si>
  <si>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</si>
  <si>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</si>
  <si>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</si>
  <si>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</si>
  <si>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</si>
  <si>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</si>
  <si>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</si>
  <si>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</si>
  <si>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</si>
  <si>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</si>
  <si>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</si>
  <si>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</si>
  <si>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</si>
  <si>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</si>
  <si>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</si>
  <si>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</si>
  <si>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</si>
  <si>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</si>
  <si>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</si>
  <si>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</si>
  <si>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</si>
  <si>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</si>
  <si>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</si>
  <si>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</si>
  <si>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</si>
  <si>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</si>
  <si>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</si>
  <si>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</si>
  <si>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</si>
  <si>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</si>
  <si>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</si>
  <si>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</si>
  <si>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</si>
  <si>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</si>
  <si>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</si>
  <si>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</si>
  <si>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</si>
  <si>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</si>
  <si>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</si>
  <si>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</si>
  <si>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</si>
  <si>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</si>
  <si>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</si>
  <si>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</si>
  <si>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</si>
  <si>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</si>
  <si>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</si>
  <si>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</si>
  <si>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</si>
  <si>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</si>
  <si>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</si>
  <si>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</si>
  <si>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</si>
  <si>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</si>
  <si>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</si>
  <si>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</si>
  <si>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</si>
  <si>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</si>
  <si>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</si>
  <si>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</si>
  <si>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</si>
  <si>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</si>
  <si>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</si>
  <si>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</si>
  <si>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</si>
  <si>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</si>
  <si>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</si>
  <si>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</si>
  <si>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</si>
  <si>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</si>
  <si>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</si>
  <si>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</si>
  <si>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</si>
  <si>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</si>
  <si>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</si>
  <si>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</si>
  <si>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</si>
  <si>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</si>
  <si>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</si>
  <si>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</si>
  <si>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</si>
  <si>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</si>
  <si>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</si>
  <si>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</si>
  <si>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</si>
  <si>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</si>
  <si>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</si>
  <si>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</si>
  <si>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</si>
  <si>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</si>
  <si>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</si>
  <si>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</si>
  <si>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</si>
  <si>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</si>
  <si>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</si>
  <si>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</si>
  <si>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</si>
  <si>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</si>
  <si>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</si>
  <si>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</si>
  <si>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</si>
  <si>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</si>
  <si>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</si>
  <si>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</si>
  <si>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</si>
  <si>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</si>
  <si>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</si>
  <si>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</si>
  <si>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</si>
  <si>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</si>
  <si>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</si>
  <si>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</si>
  <si>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</si>
  <si>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</si>
  <si>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</si>
  <si>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</si>
  <si>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</si>
  <si>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</si>
  <si>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</si>
  <si>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</si>
  <si>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</si>
  <si>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</si>
  <si>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</si>
  <si>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</si>
  <si>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</si>
  <si>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</si>
  <si>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</si>
  <si>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</si>
  <si>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</si>
  <si>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</si>
  <si>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</si>
  <si>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</si>
  <si>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</si>
  <si>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</si>
  <si>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</si>
  <si>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</si>
  <si>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</si>
  <si>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</si>
  <si>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</si>
  <si>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</si>
  <si>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</si>
  <si>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</si>
  <si>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</si>
  <si>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</si>
  <si>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</si>
  <si>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</si>
  <si>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</si>
  <si>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</si>
  <si>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</si>
  <si>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</si>
  <si>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</si>
  <si>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</si>
  <si>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</si>
  <si>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</si>
  <si>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</si>
  <si>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</si>
  <si>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</si>
  <si>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</si>
  <si>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</si>
  <si>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</si>
  <si>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</si>
  <si>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</si>
  <si>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</si>
  <si>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</si>
  <si>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</si>
  <si>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</si>
  <si>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</si>
  <si>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</si>
  <si>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</si>
  <si>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</si>
  <si>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</si>
  <si>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</si>
  <si>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</si>
  <si>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</si>
  <si>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</si>
  <si>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</si>
  <si>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</si>
  <si>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</si>
  <si>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</si>
  <si>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</si>
  <si>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</si>
  <si>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</si>
  <si>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</si>
  <si>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</si>
  <si>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</si>
  <si>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</si>
  <si>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</si>
  <si>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</si>
  <si>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</si>
  <si>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</si>
  <si>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</si>
  <si>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</si>
  <si>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</si>
  <si>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</si>
  <si>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</si>
  <si>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</si>
  <si>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</si>
  <si>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</si>
  <si>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</si>
  <si>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</si>
  <si>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</si>
  <si>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</si>
  <si>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</si>
  <si>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</si>
  <si>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</si>
  <si>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</si>
  <si>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</si>
  <si>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</si>
  <si>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</si>
  <si>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</si>
  <si>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</si>
  <si>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</si>
  <si>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</si>
  <si>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</si>
  <si>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</si>
  <si>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</si>
  <si>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</si>
  <si>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</si>
  <si>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</si>
  <si>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</si>
  <si>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</si>
  <si>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</si>
  <si>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</si>
  <si>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</si>
  <si>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</si>
  <si>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</si>
  <si>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</si>
  <si>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</si>
  <si>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</si>
  <si>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</si>
  <si>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</si>
  <si>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</si>
  <si>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</si>
  <si>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</si>
  <si>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</si>
  <si>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</si>
  <si>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</si>
  <si>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</si>
  <si>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</si>
  <si>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</si>
  <si>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</si>
  <si>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</si>
  <si>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</si>
  <si>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</si>
  <si>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</si>
  <si>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</si>
  <si>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</si>
  <si>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</si>
  <si>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</si>
  <si>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</si>
  <si>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</si>
  <si>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</si>
  <si>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</si>
  <si>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</si>
  <si>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</si>
  <si>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</si>
  <si>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</si>
  <si>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</si>
  <si>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</si>
  <si>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</si>
  <si>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</si>
  <si>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</si>
  <si>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</si>
  <si>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</si>
  <si>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</si>
  <si>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</si>
  <si>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</si>
  <si>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</si>
  <si>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</si>
  <si>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</si>
  <si>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</si>
  <si>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</si>
  <si>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</si>
  <si>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</si>
  <si>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</si>
  <si>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</si>
  <si>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</si>
  <si>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</si>
  <si>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</si>
  <si>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</si>
  <si>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</si>
  <si>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</si>
  <si>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</si>
  <si>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</si>
  <si>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</si>
  <si>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</si>
  <si>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</si>
  <si>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</si>
  <si>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</si>
  <si>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</si>
  <si>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</si>
  <si>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</si>
  <si>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</si>
  <si>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</si>
  <si>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</si>
  <si>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</si>
  <si>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</si>
  <si>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</si>
  <si>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</si>
  <si>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</si>
  <si>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</si>
  <si>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</si>
  <si>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</si>
  <si>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</si>
  <si>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</si>
  <si>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</si>
  <si>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</si>
  <si>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</si>
  <si>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</si>
  <si>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</si>
  <si>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</si>
  <si>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</si>
  <si>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</si>
  <si>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</si>
  <si>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</si>
  <si>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</si>
  <si>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</si>
  <si>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</si>
  <si>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</si>
  <si>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</si>
  <si>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</si>
  <si>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</si>
  <si>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</si>
  <si>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</si>
  <si>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</si>
  <si>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</si>
  <si>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</si>
  <si>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</si>
  <si>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</si>
  <si>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</si>
  <si>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</si>
  <si>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</si>
  <si>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</si>
  <si>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</si>
  <si>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</si>
  <si>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</si>
  <si>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</si>
  <si>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</si>
  <si>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</si>
  <si>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</si>
  <si>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</si>
  <si>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</si>
  <si>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</si>
  <si>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</si>
  <si>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</si>
  <si>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</si>
  <si>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</si>
  <si>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</si>
  <si>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</si>
  <si>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</si>
  <si>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</si>
  <si>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</si>
  <si>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</si>
  <si>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</si>
  <si>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</si>
  <si>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</si>
  <si>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</si>
  <si>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</si>
  <si>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</si>
  <si>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</si>
  <si>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</si>
  <si>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</si>
  <si>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</si>
  <si>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</si>
  <si>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</si>
  <si>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</si>
  <si>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</si>
  <si>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</si>
  <si>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</si>
  <si>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</si>
  <si>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</si>
  <si>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</si>
  <si>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</si>
  <si>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</si>
  <si>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</si>
  <si>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</si>
  <si>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</si>
  <si>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</si>
  <si>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</si>
  <si>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</si>
  <si>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</si>
  <si>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</si>
  <si>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</si>
  <si>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</si>
  <si>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</si>
  <si>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</si>
  <si>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</si>
  <si>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</si>
  <si>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</si>
  <si>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</si>
  <si>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</si>
  <si>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</si>
  <si>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</si>
  <si>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</si>
  <si>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</si>
  <si>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</si>
  <si>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</si>
  <si>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</si>
  <si>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</si>
  <si>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</si>
  <si>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</si>
  <si>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</si>
  <si>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</si>
  <si>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</si>
  <si>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</si>
  <si>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</si>
  <si>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</si>
  <si>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</si>
  <si>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</si>
  <si>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</si>
  <si>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</si>
  <si>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</si>
  <si>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</si>
  <si>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</si>
  <si>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</si>
  <si>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</si>
  <si>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</si>
  <si>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</si>
  <si>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</si>
  <si>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</si>
  <si>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</si>
  <si>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</si>
  <si>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</si>
  <si>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</si>
  <si>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</si>
  <si>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</si>
  <si>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</si>
  <si>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</si>
  <si>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</si>
  <si>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</si>
  <si>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</si>
  <si>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</si>
  <si>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</si>
  <si>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</si>
  <si>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</si>
  <si>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</si>
  <si>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</si>
  <si>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</si>
  <si>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</si>
  <si>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</si>
  <si>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</si>
  <si>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</si>
  <si>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</si>
  <si>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</si>
  <si>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</si>
  <si>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</si>
  <si>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</si>
  <si>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</si>
  <si>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</si>
  <si>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</si>
  <si>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</si>
  <si>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</si>
  <si>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</si>
  <si>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</si>
  <si>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</si>
  <si>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</si>
  <si>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</si>
  <si>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</si>
  <si>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</si>
  <si>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</si>
  <si>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</si>
  <si>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</si>
  <si>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</si>
  <si>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</si>
  <si>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</si>
  <si>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</si>
  <si>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</si>
  <si>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</si>
  <si>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</si>
  <si>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</si>
  <si>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</si>
  <si>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</si>
  <si>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</si>
  <si>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</si>
  <si>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</si>
  <si>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</si>
  <si>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</si>
  <si>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</si>
  <si>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</si>
  <si>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</si>
  <si>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</si>
  <si>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</si>
  <si>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</si>
  <si>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</si>
  <si>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</si>
  <si>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</si>
  <si>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</si>
  <si>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</si>
  <si>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</si>
  <si>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</si>
  <si>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</si>
  <si>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</si>
  <si>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</si>
  <si>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</si>
  <si>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</si>
  <si>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</si>
  <si>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</si>
  <si>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</si>
  <si>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</si>
  <si>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</si>
  <si>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</si>
  <si>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</si>
  <si>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</si>
  <si>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</si>
  <si>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</si>
  <si>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</si>
  <si>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</si>
  <si>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</si>
  <si>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</si>
  <si>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</si>
  <si>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</si>
  <si>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</si>
  <si>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</si>
  <si>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</si>
  <si>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</si>
  <si>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</si>
  <si>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</si>
  <si>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</si>
  <si>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</si>
  <si>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</si>
  <si>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</si>
  <si>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</si>
  <si>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</si>
  <si>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</si>
  <si>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</si>
  <si>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</si>
  <si>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</si>
  <si>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</si>
  <si>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</si>
  <si>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</si>
  <si>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</si>
  <si>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</si>
  <si>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</si>
  <si>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</si>
  <si>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</si>
  <si>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</si>
  <si>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</si>
  <si>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</si>
  <si>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</si>
  <si>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</si>
  <si>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</si>
  <si>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</si>
  <si>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</si>
  <si>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</si>
  <si>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</si>
  <si>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</si>
  <si>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</si>
  <si>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</si>
  <si>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</si>
  <si>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</si>
  <si>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</si>
  <si>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</si>
  <si>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</si>
  <si>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</si>
  <si>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</si>
  <si>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</si>
  <si>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</si>
  <si>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</si>
  <si>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</si>
  <si>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</si>
  <si>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</si>
  <si>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</si>
  <si>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</si>
  <si>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</si>
  <si>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</si>
  <si>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</si>
  <si>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</si>
  <si>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</si>
  <si>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</si>
  <si>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</si>
  <si>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</si>
  <si>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</si>
  <si>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</si>
  <si>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</si>
  <si>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</si>
  <si>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</si>
  <si>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</si>
  <si>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</si>
  <si>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</si>
  <si>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</si>
  <si>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</si>
  <si>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</si>
  <si>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</si>
  <si>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</si>
  <si>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</si>
  <si>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</si>
  <si>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</si>
  <si>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</si>
  <si>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</si>
  <si>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</si>
  <si>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</si>
  <si>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</si>
  <si>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</si>
  <si>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</si>
  <si>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</si>
  <si>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</si>
  <si>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</si>
  <si>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</si>
  <si>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</si>
  <si>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</si>
  <si>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</si>
  <si>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</si>
  <si>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</si>
  <si>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</si>
  <si>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</si>
  <si>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</si>
  <si>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</si>
  <si>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</si>
  <si>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</si>
  <si>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</si>
  <si>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</si>
  <si>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</si>
  <si>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</si>
  <si>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</si>
  <si>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</si>
  <si>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</si>
  <si>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</si>
  <si>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</si>
  <si>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</si>
  <si>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</si>
  <si>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</si>
  <si>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</si>
  <si>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</si>
  <si>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</si>
  <si>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</si>
  <si>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</si>
  <si>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</si>
  <si>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</si>
  <si>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</si>
  <si>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</si>
  <si>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</si>
  <si>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</si>
  <si>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</si>
  <si>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</si>
  <si>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</si>
  <si>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</si>
  <si>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</si>
  <si>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</si>
  <si>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</si>
  <si>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</si>
  <si>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</si>
  <si>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</si>
  <si>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</si>
  <si>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</si>
  <si>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</si>
  <si>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</si>
  <si>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</si>
  <si>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</si>
  <si>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</si>
  <si>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</si>
  <si>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</si>
  <si>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</si>
  <si>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</si>
  <si>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</si>
  <si>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</si>
  <si>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</si>
  <si>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</si>
  <si>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</si>
  <si>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</si>
  <si>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</si>
  <si>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</si>
  <si>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</si>
  <si>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</si>
  <si>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</si>
  <si>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</si>
  <si>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</si>
  <si>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</si>
  <si>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</si>
  <si>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</si>
  <si>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</si>
  <si>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</si>
  <si>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</si>
  <si>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</si>
  <si>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</si>
  <si>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</si>
  <si>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</si>
  <si>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</si>
  <si>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</si>
  <si>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</si>
  <si>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</si>
  <si>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</si>
  <si>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</si>
  <si>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</si>
  <si>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</si>
  <si>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</si>
  <si>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</si>
  <si>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</si>
  <si>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</si>
  <si>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</si>
  <si>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</si>
  <si>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</si>
  <si>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</si>
  <si>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</si>
  <si>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</si>
  <si>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</si>
  <si>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</si>
  <si>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</si>
  <si>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</si>
  <si>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</si>
  <si>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</si>
  <si>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</si>
  <si>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</si>
  <si>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</si>
  <si>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</si>
  <si>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</si>
  <si>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</si>
  <si>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</si>
  <si>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</si>
  <si>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</si>
  <si>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</si>
  <si>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</si>
  <si>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</si>
  <si>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</si>
  <si>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</si>
  <si>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</si>
  <si>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</si>
  <si>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</si>
  <si>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</si>
  <si>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</si>
  <si>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</si>
  <si>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</si>
  <si>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</si>
  <si>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</si>
  <si>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</si>
  <si>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</si>
  <si>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</si>
  <si>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</si>
  <si>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</si>
  <si>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</si>
  <si>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</si>
  <si>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</si>
  <si>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</si>
  <si>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</si>
  <si>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</si>
  <si>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</si>
  <si>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</si>
  <si>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</si>
  <si>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</si>
  <si>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</si>
  <si>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</si>
  <si>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</si>
  <si>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</si>
  <si>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</si>
  <si>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</si>
  <si>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</si>
  <si>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</si>
  <si>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</si>
  <si>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</si>
  <si>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</si>
  <si>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</si>
  <si>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</si>
  <si>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</si>
  <si>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</si>
  <si>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</si>
  <si>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</si>
  <si>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</si>
  <si>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</si>
  <si>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</si>
  <si>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</si>
  <si>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</si>
  <si>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</si>
  <si>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</si>
  <si>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</si>
  <si>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</si>
  <si>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</si>
  <si>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</si>
  <si>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</si>
  <si>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</si>
  <si>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</si>
  <si>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</si>
  <si>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</si>
  <si>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</si>
  <si>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</si>
  <si>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</si>
  <si>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</si>
  <si>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</si>
  <si>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</si>
  <si>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</si>
  <si>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</si>
  <si>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</si>
  <si>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</si>
  <si>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</si>
  <si>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</si>
  <si>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</si>
  <si>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</si>
  <si>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</si>
  <si>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</si>
  <si>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</si>
  <si>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</si>
  <si>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</si>
  <si>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</si>
  <si>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</si>
  <si>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</si>
  <si>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</si>
  <si>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</si>
  <si>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</si>
  <si>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</si>
  <si>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</si>
  <si>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</si>
  <si>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</si>
  <si>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</si>
  <si>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</si>
  <si>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</si>
  <si>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</si>
  <si>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</si>
  <si>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</si>
  <si>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</si>
  <si>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</si>
  <si>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</si>
  <si>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</si>
  <si>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</si>
  <si>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</si>
  <si>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</si>
  <si>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</si>
  <si>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</si>
  <si>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</si>
  <si>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</si>
  <si>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</si>
  <si>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</si>
  <si>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</si>
  <si>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</si>
  <si>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</si>
  <si>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</si>
  <si>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</si>
  <si>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</si>
  <si>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</si>
  <si>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</si>
  <si>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</si>
  <si>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</si>
  <si>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</si>
  <si>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</si>
  <si>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</si>
  <si>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</si>
  <si>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</si>
  <si>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</si>
  <si>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</si>
  <si>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</si>
  <si>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</si>
  <si>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</si>
  <si>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</si>
  <si>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</si>
  <si>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</si>
  <si>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</si>
  <si>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</si>
  <si>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</si>
  <si>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</si>
  <si>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</si>
  <si>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</si>
  <si>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</si>
  <si>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</si>
  <si>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</si>
  <si>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</si>
  <si>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</si>
  <si>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</si>
  <si>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</si>
  <si>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</si>
  <si>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</si>
  <si>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</si>
  <si>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</si>
  <si>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</si>
  <si>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</si>
  <si>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</si>
  <si>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</si>
  <si>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</si>
  <si>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</si>
  <si>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</si>
  <si>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</si>
  <si>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</si>
  <si>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</si>
  <si>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</si>
  <si>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</si>
  <si>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</si>
  <si>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</si>
  <si>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</si>
  <si>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</si>
  <si>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</si>
  <si>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</si>
  <si>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</si>
  <si>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</si>
  <si>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</si>
  <si>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</si>
  <si>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</si>
  <si>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</si>
  <si>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</si>
  <si>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</si>
  <si>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</si>
  <si>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</si>
  <si>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</si>
  <si>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</si>
  <si>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</si>
  <si>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</si>
  <si>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</si>
  <si>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</si>
  <si>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</si>
  <si>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</si>
  <si>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</si>
  <si>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</si>
  <si>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</si>
  <si>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</si>
  <si>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</si>
  <si>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</si>
  <si>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</si>
  <si>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</si>
  <si>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</si>
  <si>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</si>
  <si>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</si>
  <si>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</si>
  <si>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</si>
  <si>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</si>
  <si>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</si>
  <si>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</si>
  <si>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</si>
  <si>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</si>
  <si>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</si>
  <si>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</si>
  <si>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</si>
  <si>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</si>
  <si>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</si>
  <si>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</si>
  <si>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</si>
  <si>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</si>
  <si>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</si>
  <si>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</si>
  <si>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</si>
  <si>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</si>
  <si>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</si>
  <si>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</si>
  <si>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</si>
  <si>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</si>
  <si>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</si>
  <si>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</si>
  <si>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</si>
  <si>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</si>
  <si>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</si>
  <si>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</si>
  <si>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</si>
  <si>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</si>
  <si>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</si>
  <si>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</si>
  <si>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</si>
  <si>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</si>
  <si>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</si>
  <si>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</si>
  <si>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</si>
  <si>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</si>
  <si>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</si>
  <si>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</si>
  <si>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</si>
  <si>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</si>
  <si>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</si>
  <si>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</si>
  <si>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</si>
  <si>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</si>
  <si>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</si>
  <si>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</si>
  <si>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</si>
  <si>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</si>
  <si>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</si>
  <si>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</si>
  <si>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</si>
  <si>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</si>
  <si>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</si>
  <si>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</si>
  <si>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</si>
  <si>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</si>
  <si>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</si>
  <si>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</si>
  <si>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</si>
  <si>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</si>
  <si>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</si>
  <si>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</si>
  <si>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</si>
  <si>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</si>
  <si>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</si>
  <si>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</si>
  <si>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</si>
  <si>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</si>
  <si>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</si>
  <si>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</si>
  <si>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</si>
  <si>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</si>
  <si>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</si>
  <si>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</si>
  <si>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</si>
  <si>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</si>
  <si>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</si>
  <si>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</si>
  <si>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</si>
  <si>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</si>
  <si>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</si>
  <si>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</si>
  <si>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</si>
  <si>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</si>
  <si>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</si>
  <si>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</si>
  <si>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</si>
  <si>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</si>
  <si>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</si>
  <si>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</si>
  <si>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</si>
  <si>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</si>
  <si>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</si>
  <si>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</si>
  <si>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</si>
  <si>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</si>
  <si>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</si>
  <si>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</si>
  <si>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</si>
  <si>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</si>
  <si>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</si>
  <si>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</si>
  <si>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</si>
  <si>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</si>
  <si>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</si>
  <si>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</si>
  <si>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</si>
  <si>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</si>
  <si>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</si>
  <si>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</si>
  <si>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</si>
  <si>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</si>
  <si>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</si>
  <si>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</si>
  <si>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</si>
  <si>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</si>
  <si>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</si>
  <si>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</si>
  <si>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</si>
  <si>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</si>
  <si>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</si>
  <si>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</si>
  <si>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</si>
  <si>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</si>
  <si>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</si>
  <si>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</si>
  <si>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</si>
  <si>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</si>
  <si>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</si>
  <si>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</si>
  <si>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</si>
  <si>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</si>
  <si>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</si>
  <si>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</si>
  <si>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</si>
  <si>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</si>
  <si>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</si>
  <si>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</si>
  <si>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</si>
  <si>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</si>
  <si>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</si>
  <si>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</si>
  <si>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</si>
  <si>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</si>
  <si>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</si>
  <si>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</si>
  <si>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</si>
  <si>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</si>
  <si>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</si>
  <si>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</si>
  <si>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</si>
  <si>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</si>
  <si>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</si>
  <si>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</si>
  <si>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</si>
  <si>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</si>
  <si>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</si>
  <si>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</si>
  <si>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</si>
  <si>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</si>
  <si>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</si>
  <si>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</si>
  <si>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</si>
  <si>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</si>
  <si>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</si>
  <si>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</si>
  <si>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</si>
  <si>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</si>
  <si>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</si>
  <si>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</si>
  <si>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</si>
  <si>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</si>
  <si>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</si>
  <si>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</si>
  <si>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</si>
  <si>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</si>
  <si>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</si>
  <si>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</si>
  <si>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</si>
  <si>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</si>
  <si>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</si>
  <si>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</si>
  <si>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</si>
  <si>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</si>
  <si>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</si>
  <si>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</si>
  <si>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</si>
  <si>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</si>
  <si>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</si>
  <si>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</si>
  <si>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</si>
  <si>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</si>
  <si>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</si>
  <si>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</si>
  <si>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</si>
  <si>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</si>
  <si>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</si>
  <si>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</si>
  <si>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</si>
  <si>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</si>
  <si>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</si>
  <si>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</si>
  <si>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</si>
  <si>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</si>
  <si>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</si>
  <si>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</si>
  <si>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</si>
  <si>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</si>
  <si>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</si>
  <si>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</si>
  <si>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</si>
  <si>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</si>
  <si>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</si>
  <si>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</si>
  <si>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</si>
  <si>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</si>
  <si>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</si>
  <si>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</si>
  <si>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</si>
  <si>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</si>
  <si>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</si>
  <si>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</si>
  <si>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</si>
  <si>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</si>
  <si>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</si>
  <si>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</si>
  <si>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</si>
  <si>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</si>
  <si>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</si>
  <si>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</si>
  <si>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</si>
  <si>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</si>
  <si>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</si>
  <si>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</si>
  <si>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</si>
  <si>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</si>
  <si>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</si>
  <si>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</si>
  <si>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</si>
  <si>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</si>
  <si>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</si>
  <si>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</si>
  <si>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</si>
  <si>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</si>
  <si>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</si>
  <si>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</si>
  <si>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</si>
  <si>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</si>
  <si>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</si>
  <si>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</si>
  <si>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</si>
  <si>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</si>
  <si>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</si>
  <si>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</si>
  <si>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</si>
  <si>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</si>
  <si>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</si>
  <si>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</si>
  <si>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</si>
  <si>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</si>
  <si>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</si>
  <si>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</si>
  <si>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</si>
  <si>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</si>
  <si>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</si>
  <si>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</si>
  <si>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</si>
  <si>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</si>
  <si>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</si>
  <si>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</si>
  <si>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</si>
  <si>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</si>
  <si>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</si>
  <si>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</si>
  <si>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</si>
  <si>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</si>
  <si>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</si>
  <si>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</si>
  <si>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</si>
  <si>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</si>
  <si>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</si>
  <si>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</si>
  <si>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</si>
  <si>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</si>
  <si>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</si>
  <si>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</si>
  <si>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</si>
  <si>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</si>
  <si>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</si>
  <si>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</si>
  <si>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</si>
  <si>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</si>
  <si>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</si>
  <si>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</si>
  <si>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</si>
  <si>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</si>
  <si>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</si>
  <si>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</si>
  <si>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</si>
  <si>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</si>
  <si>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</si>
  <si>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</si>
  <si>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</si>
  <si>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</si>
  <si>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</si>
  <si>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</si>
  <si>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</si>
  <si>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</si>
  <si>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</si>
  <si>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</si>
  <si>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</si>
  <si>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</si>
  <si>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</si>
  <si>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</si>
  <si>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</si>
  <si>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</si>
  <si>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</si>
  <si>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</si>
  <si>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</si>
  <si>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</si>
  <si>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</si>
  <si>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</si>
  <si>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</si>
  <si>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</si>
  <si>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</si>
  <si>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</si>
  <si>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</si>
  <si>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</si>
  <si>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</si>
  <si>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</si>
  <si>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</si>
  <si>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</si>
  <si>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</si>
  <si>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</si>
  <si>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</si>
  <si>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</si>
  <si>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</si>
  <si>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</si>
  <si>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</si>
  <si>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</si>
  <si>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</si>
  <si>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</si>
  <si>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</si>
  <si>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</si>
  <si>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</si>
  <si>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</si>
  <si>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</si>
  <si>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</si>
  <si>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</si>
  <si>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</si>
  <si>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</si>
  <si>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</si>
  <si>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</si>
  <si>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</si>
  <si>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</si>
  <si>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</si>
  <si>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</si>
  <si>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</si>
  <si>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</si>
  <si>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</si>
  <si>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</si>
  <si>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</si>
  <si>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</si>
  <si>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</si>
  <si>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</si>
  <si>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</si>
  <si>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</si>
  <si>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</si>
  <si>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</si>
  <si>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</si>
  <si>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</si>
  <si>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</si>
  <si>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</si>
  <si>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</si>
  <si>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</si>
  <si>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</si>
  <si>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</si>
  <si>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</si>
  <si>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</si>
  <si>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</si>
  <si>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</si>
  <si>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</si>
  <si>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</si>
  <si>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</si>
  <si>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</si>
  <si>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</si>
  <si>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</si>
  <si>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</si>
  <si>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</si>
  <si>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</si>
  <si>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</si>
  <si>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</si>
  <si>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</si>
  <si>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</si>
  <si>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</si>
  <si>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</si>
  <si>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</si>
  <si>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</si>
  <si>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</si>
  <si>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</si>
  <si>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</si>
  <si>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</si>
  <si>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</si>
  <si>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</si>
  <si>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</si>
  <si>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</si>
  <si>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</si>
  <si>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</si>
  <si>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</si>
  <si>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</si>
  <si>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</si>
  <si>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</si>
  <si>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</si>
  <si>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</si>
  <si>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</si>
  <si>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</si>
  <si>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</si>
  <si>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</si>
  <si>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</si>
  <si>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</si>
  <si>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</si>
  <si>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</si>
  <si>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</si>
  <si>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</si>
  <si>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</si>
  <si>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</si>
  <si>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</si>
  <si>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</si>
  <si>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</si>
  <si>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</si>
  <si>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</si>
  <si>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</si>
  <si>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</si>
  <si>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</si>
  <si>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</si>
  <si>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</si>
  <si>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</si>
  <si>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</si>
  <si>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</si>
  <si>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</si>
  <si>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</si>
  <si>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</si>
  <si>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</si>
  <si>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</si>
  <si>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</si>
  <si>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</si>
  <si>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</si>
  <si>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</si>
  <si>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</si>
  <si>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</si>
  <si>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</si>
  <si>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</si>
  <si>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</si>
  <si>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</si>
  <si>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</si>
  <si>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</si>
  <si>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</si>
  <si>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</si>
  <si>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</si>
  <si>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</si>
  <si>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</si>
  <si>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</si>
  <si>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</si>
  <si>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</si>
  <si>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</si>
  <si>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</si>
  <si>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</si>
  <si>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</si>
  <si>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</si>
  <si>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</si>
  <si>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</si>
  <si>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</si>
  <si>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</si>
  <si>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</si>
  <si>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</si>
  <si>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</si>
  <si>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</si>
  <si>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</si>
  <si>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</si>
  <si>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</si>
  <si>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</si>
  <si>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</si>
  <si>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</si>
  <si>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</si>
  <si>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</si>
  <si>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</si>
  <si>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</si>
  <si>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</si>
  <si>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</si>
  <si>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</si>
  <si>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</si>
  <si>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</si>
  <si>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</si>
  <si>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</si>
  <si>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</si>
  <si>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</si>
  <si>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</si>
  <si>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</si>
  <si>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</si>
  <si>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</si>
  <si>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</si>
  <si>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</si>
  <si>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</si>
  <si>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</si>
  <si>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</si>
  <si>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</si>
  <si>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</si>
  <si>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</si>
  <si>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</si>
  <si>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</si>
  <si>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</si>
  <si>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</si>
  <si>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</si>
  <si>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</si>
  <si>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</si>
  <si>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</si>
  <si>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</si>
  <si>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</si>
  <si>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</si>
  <si>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</si>
  <si>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</si>
  <si>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</si>
  <si>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</si>
  <si>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</si>
  <si>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</si>
  <si>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</si>
  <si>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</si>
  <si>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</si>
  <si>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</si>
  <si>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</si>
  <si>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</si>
  <si>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</si>
  <si>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</si>
  <si>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</si>
  <si>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</si>
  <si>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</si>
  <si>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</si>
  <si>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</si>
  <si>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</si>
  <si>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</si>
  <si>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</si>
  <si>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</si>
  <si>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</si>
  <si>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</si>
  <si>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</si>
  <si>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</si>
  <si>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</si>
  <si>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</si>
  <si>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</si>
  <si>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</si>
  <si>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</si>
  <si>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</si>
  <si>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</si>
  <si>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</si>
  <si>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</si>
  <si>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</si>
  <si>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</si>
  <si>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</si>
  <si>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</si>
  <si>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</si>
  <si>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</si>
  <si>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</si>
  <si>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</si>
  <si>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</si>
  <si>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</si>
  <si>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</si>
  <si>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</si>
  <si>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</si>
  <si>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</si>
  <si>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</si>
  <si>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</si>
  <si>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</si>
  <si>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</si>
  <si>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</si>
  <si>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</si>
  <si>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</si>
  <si>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</si>
  <si>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</si>
  <si>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</si>
  <si>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</si>
  <si>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</si>
  <si>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</si>
  <si>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</si>
  <si>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</si>
  <si>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</si>
  <si>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</si>
  <si>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</si>
  <si>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</si>
  <si>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</si>
  <si>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</si>
  <si>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</si>
  <si>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</si>
  <si>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</si>
  <si>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</si>
  <si>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</si>
  <si>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</si>
  <si>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</si>
  <si>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</si>
  <si>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</si>
  <si>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</si>
  <si>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</si>
  <si>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</si>
  <si>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</si>
  <si>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</si>
  <si>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</si>
  <si>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</si>
  <si>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</si>
  <si>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</si>
  <si>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</si>
  <si>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</si>
  <si>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</si>
  <si>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</si>
  <si>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</si>
  <si>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</si>
  <si>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</si>
  <si>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</si>
  <si>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</si>
  <si>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</si>
  <si>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</si>
  <si>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</si>
  <si>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</si>
  <si>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</si>
  <si>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</si>
  <si>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</si>
  <si>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</si>
  <si>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</si>
  <si>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</si>
  <si>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</si>
  <si>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</si>
  <si>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</si>
  <si>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</si>
  <si>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</si>
  <si>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</si>
  <si>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</si>
  <si>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</si>
  <si>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</si>
  <si>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</si>
  <si>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</si>
  <si>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</si>
  <si>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</si>
  <si>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</si>
  <si>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</si>
  <si>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</si>
  <si>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</si>
  <si>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</si>
  <si>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</si>
  <si>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</si>
  <si>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</si>
  <si>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</si>
  <si>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</si>
  <si>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</si>
  <si>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</si>
  <si>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</si>
  <si>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</si>
  <si>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</si>
  <si>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</si>
  <si>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</si>
  <si>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</si>
  <si>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</si>
  <si>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</si>
  <si>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</si>
  <si>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</si>
  <si>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</si>
  <si>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</si>
  <si>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</si>
  <si>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</si>
  <si>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</si>
  <si>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</si>
  <si>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</si>
  <si>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</si>
  <si>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</si>
  <si>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</si>
  <si>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</si>
  <si>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</si>
  <si>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</si>
  <si>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</si>
  <si>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</si>
  <si>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</si>
  <si>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</si>
  <si>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</si>
  <si>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</si>
  <si>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</si>
  <si>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</si>
  <si>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</si>
  <si>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</si>
  <si>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</si>
  <si>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</si>
  <si>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</si>
  <si>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</si>
  <si>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</si>
  <si>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</si>
  <si>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</si>
  <si>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</si>
  <si>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</si>
  <si>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</si>
  <si>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</si>
  <si>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</si>
  <si>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</si>
  <si>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</si>
  <si>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</si>
  <si>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</si>
  <si>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</si>
  <si>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</si>
  <si>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</si>
  <si>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</si>
  <si>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</si>
  <si>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</si>
  <si>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</si>
  <si>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</si>
  <si>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</si>
  <si>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</si>
  <si>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</si>
  <si>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</si>
  <si>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</si>
  <si>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</si>
  <si>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</si>
  <si>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</si>
  <si>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</si>
  <si>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</si>
  <si>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</si>
  <si>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</si>
  <si>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</si>
  <si>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</si>
  <si>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</si>
  <si>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</si>
  <si>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</si>
  <si>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</si>
  <si>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</si>
  <si>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</si>
  <si>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</si>
  <si>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</si>
  <si>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</si>
  <si>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</si>
  <si>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</si>
  <si>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</si>
  <si>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</si>
  <si>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</si>
  <si>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</si>
  <si>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</si>
  <si>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</si>
  <si>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</si>
  <si>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</si>
  <si>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</si>
  <si>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</si>
  <si>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</si>
  <si>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</si>
  <si>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</si>
  <si>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</si>
  <si>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</si>
  <si>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</si>
  <si>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</si>
  <si>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</si>
  <si>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</si>
  <si>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</si>
  <si>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</si>
  <si>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</si>
  <si>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</si>
  <si>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</si>
  <si>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</si>
  <si>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</si>
  <si>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</si>
  <si>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</si>
  <si>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</si>
  <si>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</si>
  <si>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</si>
  <si>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</si>
  <si>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</si>
  <si>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</si>
  <si>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</si>
  <si>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</si>
  <si>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</si>
  <si>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</si>
  <si>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</si>
  <si>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</si>
  <si>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</si>
  <si>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</si>
  <si>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</si>
  <si>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</si>
  <si>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</si>
  <si>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</si>
  <si>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</si>
  <si>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</si>
  <si>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</si>
  <si>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</si>
  <si>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</si>
  <si>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</si>
  <si>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</si>
  <si>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</si>
  <si>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</si>
  <si>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</si>
  <si>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</si>
  <si>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</si>
  <si>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</si>
  <si>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</si>
  <si>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</si>
  <si>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</si>
  <si>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</si>
  <si>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</si>
  <si>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</si>
  <si>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</si>
  <si>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</si>
  <si>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</si>
  <si>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</si>
  <si>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</si>
  <si>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</si>
  <si>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</si>
  <si>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</si>
  <si>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</si>
  <si>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</si>
  <si>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</si>
  <si>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</si>
  <si>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</si>
  <si>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</si>
  <si>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</si>
  <si>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</si>
  <si>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</si>
  <si>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</si>
  <si>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</si>
  <si>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</si>
  <si>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</si>
  <si>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</si>
  <si>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</si>
  <si>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</si>
  <si>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</si>
  <si>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</si>
  <si>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</si>
  <si>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</si>
  <si>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</si>
  <si>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</si>
  <si>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</si>
  <si>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</si>
  <si>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</si>
  <si>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</si>
  <si>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</si>
  <si>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</si>
  <si>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</si>
  <si>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</si>
  <si>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</si>
  <si>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</si>
  <si>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</si>
  <si>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</si>
  <si>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</si>
  <si>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</si>
  <si>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</si>
  <si>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</si>
  <si>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</si>
  <si>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</si>
  <si>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</si>
  <si>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</si>
  <si>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</si>
  <si>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</si>
  <si>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</si>
  <si>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</si>
  <si>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</si>
  <si>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</si>
  <si>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</si>
  <si>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</si>
  <si>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</si>
  <si>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</si>
  <si>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</si>
  <si>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</si>
  <si>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</si>
  <si>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</si>
  <si>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</si>
  <si>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</si>
  <si>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</si>
  <si>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</si>
  <si>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</si>
  <si>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</si>
  <si>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</si>
  <si>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</si>
  <si>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</si>
  <si>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</si>
  <si>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</si>
  <si>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</si>
  <si>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</si>
  <si>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</si>
  <si>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</si>
  <si>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</si>
  <si>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</si>
  <si>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</si>
  <si>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</si>
  <si>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</si>
  <si>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</si>
  <si>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</si>
  <si>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</si>
  <si>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</si>
  <si>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</si>
  <si>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</si>
  <si>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</si>
  <si>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</si>
  <si>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</si>
  <si>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</si>
  <si>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</si>
  <si>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</si>
  <si>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</si>
  <si>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</si>
  <si>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</si>
  <si>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</si>
  <si>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</si>
  <si>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</si>
  <si>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</si>
  <si>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</si>
  <si>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</si>
  <si>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</si>
  <si>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</si>
  <si>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</si>
  <si>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</si>
  <si>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</si>
  <si>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</si>
  <si>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</si>
  <si>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</si>
  <si>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</si>
  <si>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</si>
  <si>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</si>
  <si>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</si>
  <si>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</si>
  <si>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</si>
  <si>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</si>
  <si>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</si>
  <si>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</si>
  <si>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</si>
  <si>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</si>
  <si>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</si>
  <si>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</si>
  <si>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</si>
  <si>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</si>
  <si>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</si>
  <si>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</si>
  <si>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</si>
  <si>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</si>
  <si>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</si>
  <si>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</si>
  <si>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</si>
  <si>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</si>
  <si>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</si>
  <si>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</si>
  <si>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</si>
  <si>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</si>
  <si>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</si>
  <si>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</si>
  <si>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</si>
  <si>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</si>
  <si>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</si>
  <si>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</si>
  <si>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</si>
  <si>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</si>
  <si>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</si>
  <si>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</si>
  <si>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</si>
  <si>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</si>
  <si>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</si>
  <si>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</si>
  <si>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</si>
  <si>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</si>
  <si>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</si>
  <si>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</si>
  <si>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</si>
  <si>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</si>
  <si>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</si>
  <si>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</si>
  <si>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</si>
  <si>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</si>
  <si>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</si>
  <si>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</si>
  <si>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</si>
  <si>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</si>
  <si>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</si>
  <si>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</si>
  <si>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</si>
  <si>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</si>
  <si>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</si>
  <si>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</si>
  <si>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</si>
  <si>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</si>
  <si>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</si>
  <si>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</si>
  <si>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</si>
  <si>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</si>
  <si>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</si>
  <si>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</si>
  <si>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</si>
  <si>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</si>
  <si>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</si>
  <si>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</si>
  <si>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</si>
  <si>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</si>
  <si>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</si>
  <si>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</si>
  <si>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</si>
  <si>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</si>
  <si>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</si>
  <si>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</si>
  <si>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</si>
  <si>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</si>
  <si>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</si>
  <si>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</si>
  <si>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</si>
  <si>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</si>
  <si>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</si>
  <si>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</si>
  <si>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</si>
  <si>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</si>
  <si>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</si>
  <si>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</si>
  <si>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</si>
  <si>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</si>
  <si>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</si>
  <si>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</si>
  <si>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</si>
  <si>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</si>
  <si>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</si>
  <si>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</si>
  <si>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</si>
  <si>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</si>
  <si>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</si>
  <si>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</si>
  <si>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</si>
  <si>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</si>
  <si>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</si>
  <si>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</si>
  <si>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</si>
  <si>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</si>
  <si>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</si>
  <si>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</si>
  <si>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</si>
  <si>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</si>
  <si>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</si>
  <si>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</si>
  <si>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</si>
  <si>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</si>
  <si>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</si>
  <si>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</si>
  <si>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</si>
  <si>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</si>
  <si>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</si>
  <si>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</si>
  <si>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</si>
  <si>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</si>
  <si>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</si>
  <si>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</si>
  <si>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</si>
  <si>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</si>
  <si>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</si>
  <si>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</si>
  <si>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</si>
  <si>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</si>
  <si>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</si>
  <si>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</si>
  <si>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</si>
  <si>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</si>
  <si>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</si>
  <si>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</si>
  <si>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</si>
  <si>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</si>
  <si>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</si>
  <si>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</si>
  <si>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</si>
  <si>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</si>
  <si>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</si>
  <si>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</si>
  <si>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</si>
  <si>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</si>
  <si>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</si>
  <si>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</si>
  <si>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</si>
  <si>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</si>
  <si>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</si>
  <si>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</si>
  <si>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</si>
  <si>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</si>
  <si>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</si>
  <si>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</si>
  <si>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</si>
  <si>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</si>
  <si>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</si>
  <si>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</si>
  <si>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</si>
  <si>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</si>
  <si>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</si>
  <si>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</si>
  <si>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</si>
  <si>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</si>
  <si>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</si>
  <si>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</si>
  <si>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</si>
  <si>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</si>
  <si>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</si>
  <si>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</si>
  <si>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</si>
  <si>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</si>
  <si>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</si>
  <si>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</si>
  <si>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</si>
  <si>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</si>
  <si>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</si>
  <si>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</si>
  <si>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</si>
  <si>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</si>
  <si>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</si>
  <si>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</si>
  <si>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</si>
  <si>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</si>
  <si>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</si>
  <si>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</si>
  <si>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</si>
  <si>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</si>
  <si>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</si>
  <si>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</si>
  <si>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</si>
  <si>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</si>
  <si>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</si>
  <si>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</si>
  <si>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</si>
  <si>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</si>
  <si>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</si>
  <si>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</si>
  <si>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</si>
  <si>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</si>
  <si>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</si>
  <si>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</si>
  <si>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</si>
  <si>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</si>
  <si>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</si>
  <si>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</si>
  <si>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</si>
  <si>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</si>
  <si>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</si>
  <si>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</si>
  <si>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</si>
  <si>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</si>
  <si>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</si>
  <si>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</si>
  <si>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</si>
  <si>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</si>
  <si>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</si>
  <si>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</si>
  <si>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</si>
  <si>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</si>
  <si>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</si>
  <si>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</si>
  <si>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</si>
  <si>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</si>
  <si>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</si>
  <si>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</si>
  <si>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</si>
  <si>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</si>
  <si>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</si>
  <si>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</si>
  <si>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</si>
  <si>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</si>
  <si>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</si>
  <si>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</si>
  <si>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</si>
  <si>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</si>
  <si>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</si>
  <si>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</si>
  <si>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</si>
  <si>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</si>
  <si>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</si>
  <si>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</si>
  <si>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</si>
  <si>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</si>
  <si>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</si>
  <si>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</si>
  <si>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</si>
  <si>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</si>
  <si>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</si>
  <si>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</si>
  <si>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</si>
  <si>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</si>
  <si>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</si>
  <si>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</si>
  <si>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</si>
  <si>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</si>
  <si>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</si>
  <si>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</si>
  <si>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</si>
  <si>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</si>
  <si>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</si>
  <si>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</si>
  <si>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</si>
  <si>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</si>
  <si>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</si>
  <si>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</si>
  <si>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</si>
  <si>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</si>
  <si>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</si>
  <si>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</si>
  <si>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</si>
  <si>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</si>
  <si>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</si>
  <si>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</si>
  <si>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</si>
  <si>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</si>
  <si>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</si>
  <si>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</si>
  <si>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</si>
  <si>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</si>
  <si>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</si>
  <si>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</si>
  <si>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</si>
  <si>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</si>
  <si>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</si>
  <si>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</si>
  <si>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</si>
  <si>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</si>
  <si>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</si>
  <si>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</si>
  <si>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</si>
  <si>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</si>
  <si>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</si>
  <si>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</si>
  <si>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</si>
  <si>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</si>
  <si>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</si>
  <si>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</si>
  <si>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</si>
  <si>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</si>
  <si>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</si>
  <si>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</si>
  <si>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</si>
  <si>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</si>
  <si>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</si>
  <si>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</si>
  <si>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</si>
  <si>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</si>
  <si>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</si>
  <si>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</si>
  <si>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</si>
  <si>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</si>
  <si>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</si>
  <si>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</si>
  <si>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</si>
  <si>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</si>
  <si>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</si>
  <si>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</si>
  <si>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</si>
  <si>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</si>
  <si>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</si>
  <si>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</si>
  <si>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</si>
  <si>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</si>
  <si>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</si>
  <si>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</si>
  <si>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</si>
  <si>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</si>
  <si>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</si>
  <si>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</si>
  <si>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</si>
  <si>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</si>
  <si>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</si>
  <si>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</si>
  <si>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</si>
  <si>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</si>
  <si>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</si>
  <si>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</si>
  <si>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</si>
  <si>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</si>
  <si>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</si>
  <si>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</si>
  <si>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</si>
  <si>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</si>
  <si>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</si>
  <si>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</si>
  <si>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</si>
  <si>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</si>
  <si>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</si>
  <si>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</si>
  <si>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</si>
  <si>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</si>
  <si>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</si>
  <si>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</si>
  <si>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</si>
  <si>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</si>
  <si>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</si>
  <si>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</si>
  <si>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</si>
  <si>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</si>
  <si>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</si>
  <si>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</si>
  <si>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</si>
  <si>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</si>
  <si>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</si>
  <si>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</si>
  <si>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</si>
  <si>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</si>
  <si>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</si>
  <si>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</si>
  <si>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</si>
  <si>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</si>
  <si>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</si>
  <si>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</si>
  <si>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</si>
  <si>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</si>
  <si>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</si>
  <si>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</si>
  <si>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</si>
  <si>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</si>
  <si>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</si>
  <si>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</si>
  <si>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</si>
  <si>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</si>
  <si>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</si>
  <si>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</si>
  <si>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</si>
  <si>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</si>
  <si>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</si>
  <si>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</si>
  <si>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</si>
  <si>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</si>
  <si>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</si>
  <si>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</si>
  <si>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</si>
  <si>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</si>
  <si>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</si>
  <si>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</si>
  <si>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</si>
  <si>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</si>
  <si>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</si>
  <si>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</si>
  <si>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</si>
  <si>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</si>
  <si>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</si>
  <si>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</si>
  <si>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</si>
  <si>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</si>
  <si>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</si>
  <si>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</si>
  <si>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</si>
  <si>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</si>
  <si>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</si>
  <si>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</si>
  <si>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</si>
  <si>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</si>
  <si>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</si>
  <si>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</si>
  <si>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</si>
  <si>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</si>
  <si>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</si>
  <si>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</si>
  <si>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</si>
  <si>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</si>
  <si>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</si>
  <si>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</si>
  <si>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</si>
  <si>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</si>
  <si>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</si>
  <si>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</si>
  <si>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</si>
  <si>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</si>
  <si>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</si>
  <si>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</si>
  <si>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</si>
  <si>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</si>
  <si>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</si>
  <si>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</si>
  <si>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</si>
  <si>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</si>
  <si>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</si>
  <si>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</si>
  <si>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</si>
  <si>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</si>
  <si>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</si>
  <si>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</si>
  <si>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</si>
  <si>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</si>
  <si>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</si>
  <si>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</si>
  <si>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</si>
  <si>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</si>
  <si>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</si>
  <si>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</si>
  <si>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</si>
  <si>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</si>
  <si>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</si>
  <si>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</si>
  <si>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</si>
  <si>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</si>
  <si>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</si>
  <si>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</si>
  <si>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</si>
  <si>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</si>
  <si>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</si>
  <si>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</si>
  <si>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</si>
  <si>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</si>
  <si>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</si>
  <si>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</si>
  <si>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</si>
  <si>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</si>
  <si>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</si>
  <si>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</si>
  <si>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</si>
  <si>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</si>
  <si>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</si>
  <si>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</si>
  <si>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</si>
  <si>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</si>
  <si>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</si>
  <si>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</si>
  <si>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</si>
  <si>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</si>
  <si>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</si>
  <si>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</si>
  <si>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</si>
  <si>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</si>
  <si>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</si>
  <si>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</si>
  <si>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</si>
  <si>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</si>
  <si>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</si>
  <si>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</si>
  <si>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</si>
  <si>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</si>
  <si>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</si>
  <si>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</si>
  <si>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</si>
  <si>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</si>
  <si>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</si>
  <si>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</si>
  <si>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</si>
  <si>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</si>
  <si>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</si>
  <si>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</si>
  <si>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</si>
  <si>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</si>
  <si>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</si>
  <si>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</si>
  <si>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</si>
  <si>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</si>
  <si>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</si>
  <si>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</si>
  <si>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</si>
  <si>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</si>
  <si>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</si>
  <si>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</si>
  <si>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</si>
  <si>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</si>
  <si>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</si>
  <si>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</si>
  <si>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</si>
  <si>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</si>
  <si>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</si>
  <si>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</si>
  <si>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</si>
  <si>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</si>
  <si>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</si>
  <si>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</si>
  <si>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</si>
  <si>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</si>
  <si>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</si>
  <si>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</si>
  <si>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</si>
  <si>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</si>
  <si>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</si>
  <si>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</si>
  <si>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</si>
  <si>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</si>
  <si>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</si>
  <si>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</si>
  <si>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</si>
  <si>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</si>
  <si>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</si>
  <si>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</si>
  <si>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</si>
  <si>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</si>
  <si>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</si>
  <si>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</si>
  <si>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</si>
  <si>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</si>
  <si>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</si>
  <si>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</si>
  <si>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</si>
  <si>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</si>
  <si>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</si>
  <si>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</si>
  <si>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</si>
  <si>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</si>
  <si>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</si>
  <si>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</si>
  <si>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</si>
  <si>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</si>
  <si>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</si>
  <si>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</si>
  <si>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</si>
  <si>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</si>
  <si>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</si>
  <si>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</si>
  <si>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</si>
  <si>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</si>
  <si>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</si>
  <si>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</si>
  <si>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</si>
  <si>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</si>
  <si>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</si>
  <si>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</si>
  <si>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</si>
  <si>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</si>
  <si>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</si>
  <si>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</si>
  <si>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</si>
  <si>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</si>
  <si>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</si>
  <si>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</si>
  <si>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</si>
  <si>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</si>
  <si>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</si>
  <si>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</si>
  <si>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</si>
  <si>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</si>
  <si>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</si>
  <si>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</si>
  <si>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</si>
  <si>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</si>
  <si>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</si>
  <si>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</si>
  <si>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</si>
  <si>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</si>
  <si>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</si>
  <si>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</si>
  <si>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</si>
  <si>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</si>
  <si>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</si>
  <si>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</si>
  <si>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</si>
  <si>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</si>
  <si>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</si>
  <si>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</si>
  <si>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</si>
  <si>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</si>
  <si>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</si>
  <si>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</si>
  <si>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</si>
  <si>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</si>
  <si>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</si>
  <si>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</si>
  <si>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</si>
  <si>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</si>
  <si>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</si>
  <si>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</si>
  <si>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</si>
  <si>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</si>
  <si>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</si>
  <si>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</si>
  <si>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</si>
  <si>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</si>
  <si>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</si>
  <si>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</si>
  <si>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</si>
  <si>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</si>
  <si>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</si>
  <si>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</si>
  <si>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</si>
  <si>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</si>
  <si>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</si>
  <si>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</si>
  <si>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</si>
  <si>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</si>
  <si>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</si>
  <si>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</si>
  <si>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</si>
  <si>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</si>
  <si>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</si>
  <si>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</si>
  <si>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</si>
  <si>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</si>
  <si>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</si>
  <si>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</si>
  <si>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</si>
  <si>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</si>
  <si>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</si>
  <si>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</si>
  <si>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</si>
  <si>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</si>
  <si>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</si>
  <si>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</si>
  <si>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</si>
  <si>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</si>
  <si>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</si>
  <si>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</si>
  <si>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</si>
  <si>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</si>
  <si>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</si>
  <si>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</si>
  <si>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</si>
  <si>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</si>
  <si>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</si>
  <si>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</si>
  <si>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</si>
  <si>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</si>
  <si>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</si>
  <si>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</si>
  <si>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</si>
  <si>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</si>
  <si>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</si>
  <si>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</si>
  <si>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</si>
  <si>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</si>
  <si>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</si>
  <si>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</si>
  <si>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</si>
  <si>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</si>
  <si>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</si>
  <si>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</si>
  <si>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</si>
  <si>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</si>
  <si>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</si>
  <si>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</si>
  <si>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</si>
  <si>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</si>
  <si>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</si>
  <si>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</si>
  <si>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</si>
  <si>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</si>
  <si>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</si>
  <si>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</si>
  <si>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</si>
  <si>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</si>
  <si>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</si>
  <si>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</si>
  <si>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</si>
  <si>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</si>
  <si>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</si>
  <si>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</si>
  <si>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</si>
  <si>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</si>
  <si>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</si>
  <si>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</si>
  <si>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</si>
  <si>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</si>
  <si>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</si>
  <si>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</si>
  <si>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</si>
  <si>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</si>
  <si>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</si>
  <si>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</si>
  <si>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</si>
  <si>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</si>
  <si>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</si>
  <si>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</si>
  <si>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</si>
  <si>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</si>
  <si>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</si>
  <si>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</si>
  <si>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</si>
  <si>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</si>
  <si>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</si>
  <si>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</si>
  <si>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</si>
  <si>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</si>
  <si>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</si>
  <si>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</si>
  <si>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</si>
  <si>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</si>
  <si>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</si>
  <si>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</si>
  <si>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</si>
  <si>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</si>
  <si>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</si>
  <si>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</si>
  <si>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</si>
  <si>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</si>
  <si>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</si>
  <si>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</si>
  <si>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</si>
  <si>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</si>
  <si>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</si>
  <si>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</si>
  <si>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</si>
  <si>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</si>
  <si>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</si>
  <si>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</si>
  <si>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</si>
  <si>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</si>
  <si>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</si>
  <si>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</si>
  <si>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</si>
  <si>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</si>
  <si>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</si>
  <si>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</si>
  <si>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</si>
  <si>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</si>
  <si>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</si>
  <si>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</si>
  <si>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</si>
  <si>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</si>
  <si>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</si>
  <si>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</si>
  <si>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</si>
  <si>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</si>
  <si>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</si>
  <si>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</si>
  <si>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</si>
  <si>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</si>
  <si>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</si>
  <si>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</si>
  <si>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</si>
  <si>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</si>
  <si>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</si>
  <si>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</si>
  <si>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</si>
  <si>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</si>
  <si>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</si>
  <si>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</si>
  <si>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</si>
  <si>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</si>
  <si>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</si>
  <si>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</si>
  <si>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</si>
  <si>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</si>
  <si>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</si>
  <si>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</si>
  <si>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</si>
  <si>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</si>
  <si>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</si>
  <si>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</si>
  <si>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</si>
  <si>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</si>
  <si>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</si>
  <si>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</si>
  <si>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</si>
  <si>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</si>
  <si>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</si>
  <si>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</si>
  <si>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</si>
  <si>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</si>
  <si>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</si>
  <si>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</si>
  <si>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</si>
  <si>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</si>
  <si>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</si>
  <si>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</si>
  <si>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</si>
  <si>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</si>
  <si>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</si>
  <si>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</si>
  <si>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</si>
  <si>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</si>
  <si>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</si>
  <si>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</si>
  <si>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</si>
  <si>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</si>
  <si>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</si>
  <si>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</si>
  <si>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</si>
  <si>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</si>
  <si>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</si>
  <si>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</si>
  <si>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</si>
  <si>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</si>
  <si>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</si>
  <si>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</si>
  <si>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</si>
  <si>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</si>
  <si>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</si>
  <si>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</si>
  <si>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</si>
  <si>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</si>
  <si>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</si>
  <si>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</si>
  <si>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</si>
  <si>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</si>
  <si>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</si>
  <si>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</si>
  <si>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</si>
  <si>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</si>
  <si>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</si>
  <si>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</si>
  <si>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</si>
  <si>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</si>
  <si>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</si>
  <si>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</si>
  <si>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</si>
  <si>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</si>
  <si>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</si>
  <si>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</si>
  <si>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</si>
  <si>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</si>
  <si>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</si>
  <si>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</si>
  <si>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</si>
  <si>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</si>
  <si>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</si>
  <si>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</si>
  <si>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</si>
  <si>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</si>
  <si>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</si>
  <si>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</si>
  <si>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</si>
  <si>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</si>
  <si>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</si>
  <si>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</si>
  <si>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</si>
  <si>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</si>
  <si>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</si>
  <si>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</si>
  <si>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</si>
  <si>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</si>
  <si>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</si>
  <si>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</si>
  <si>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</si>
  <si>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</si>
  <si>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</si>
  <si>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</si>
  <si>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</si>
  <si>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</si>
  <si>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</si>
  <si>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</si>
  <si>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</si>
  <si>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</si>
  <si>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</si>
  <si>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</si>
  <si>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</si>
  <si>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</si>
  <si>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</si>
  <si>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</si>
  <si>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</si>
  <si>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</si>
  <si>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</si>
  <si>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</si>
  <si>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</si>
  <si>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</si>
  <si>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</si>
  <si>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</si>
  <si>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</si>
  <si>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</si>
  <si>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</si>
  <si>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</si>
  <si>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</si>
  <si>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</si>
  <si>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</si>
  <si>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</si>
  <si>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</si>
  <si>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</si>
  <si>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</si>
  <si>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</si>
  <si>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</si>
  <si>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</si>
  <si>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</si>
  <si>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</si>
  <si>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</si>
  <si>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</si>
  <si>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</si>
  <si>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</si>
  <si>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</si>
  <si>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</si>
  <si>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</si>
  <si>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</si>
  <si>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</si>
  <si>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</si>
  <si>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</si>
  <si>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</si>
  <si>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</si>
  <si>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</si>
  <si>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</si>
  <si>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</si>
  <si>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</si>
  <si>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</si>
  <si>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</si>
  <si>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</si>
  <si>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</si>
  <si>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</si>
  <si>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</si>
  <si>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</si>
  <si>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</si>
  <si>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</si>
  <si>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</si>
  <si>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</si>
  <si>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</si>
  <si>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</si>
  <si>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</si>
  <si>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</si>
  <si>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</si>
  <si>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</si>
  <si>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</si>
  <si>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</si>
  <si>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</si>
  <si>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</si>
  <si>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</si>
  <si>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</si>
  <si>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</si>
  <si>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</si>
  <si>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</si>
  <si>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</si>
  <si>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</si>
  <si>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</si>
  <si>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</si>
  <si>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</si>
  <si>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</si>
  <si>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</si>
  <si>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</si>
  <si>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</si>
  <si>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</si>
  <si>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</si>
  <si>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</si>
  <si>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</si>
  <si>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</si>
  <si>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</si>
  <si>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</si>
  <si>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</si>
  <si>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</si>
  <si>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</si>
  <si>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</si>
  <si>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</si>
  <si>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</si>
  <si>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</si>
  <si>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</si>
  <si>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</si>
  <si>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</si>
  <si>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</si>
  <si>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</si>
  <si>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</si>
  <si>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</si>
  <si>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</si>
  <si>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</si>
  <si>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</si>
  <si>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</si>
  <si>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</si>
  <si>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</si>
  <si>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</si>
  <si>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</si>
  <si>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</si>
  <si>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</si>
  <si>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</si>
  <si>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</si>
  <si>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</si>
  <si>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</si>
  <si>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</si>
  <si>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</si>
  <si>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</si>
  <si>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</si>
  <si>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</si>
  <si>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</si>
  <si>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</si>
  <si>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</si>
  <si>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</si>
  <si>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</si>
  <si>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</si>
  <si>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</si>
  <si>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</si>
  <si>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</si>
  <si>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</si>
  <si>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</si>
  <si>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</si>
  <si>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</si>
  <si>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</si>
  <si>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</si>
  <si>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</si>
  <si>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</si>
  <si>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</si>
  <si>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</si>
  <si>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</si>
  <si>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</si>
  <si>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</si>
  <si>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</si>
  <si>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</si>
  <si>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</si>
  <si>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</si>
  <si>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</si>
  <si>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</si>
  <si>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</si>
  <si>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</si>
  <si>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</si>
  <si>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</si>
  <si>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</si>
  <si>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</si>
  <si>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</si>
  <si>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</si>
  <si>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</si>
  <si>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</si>
  <si>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</si>
  <si>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</si>
  <si>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</si>
  <si>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</si>
  <si>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</si>
  <si>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</si>
  <si>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</si>
  <si>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</si>
  <si>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</si>
  <si>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</si>
  <si>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</si>
  <si>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</si>
  <si>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</si>
  <si>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</si>
  <si>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</si>
  <si>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</si>
  <si>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</si>
  <si>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</si>
  <si>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</si>
  <si>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</si>
  <si>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</si>
  <si>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</si>
  <si>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</si>
  <si>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</si>
  <si>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</si>
  <si>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</si>
  <si>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</si>
  <si>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</si>
  <si>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</si>
  <si>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</si>
  <si>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</si>
  <si>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</si>
  <si>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</si>
  <si>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</si>
  <si>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</si>
  <si>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</si>
  <si>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</si>
  <si>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</si>
  <si>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</si>
  <si>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</si>
  <si>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</si>
  <si>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</si>
  <si>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</si>
  <si>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</si>
  <si>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</si>
  <si>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</si>
  <si>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</si>
  <si>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</si>
  <si>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</si>
  <si>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</si>
  <si>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</si>
  <si>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</si>
  <si>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</si>
  <si>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</si>
  <si>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</si>
  <si>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</si>
  <si>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</si>
  <si>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</si>
  <si>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</si>
  <si>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</si>
  <si>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</si>
  <si>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</si>
  <si>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</si>
  <si>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</si>
  <si>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</si>
  <si>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</si>
  <si>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</si>
  <si>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</si>
  <si>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</si>
  <si>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</si>
  <si>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</si>
  <si>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</si>
  <si>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</si>
  <si>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</si>
  <si>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</si>
  <si>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</si>
  <si>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</si>
  <si>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</si>
  <si>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</si>
  <si>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</si>
  <si>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</si>
  <si>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</si>
  <si>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</si>
  <si>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</si>
  <si>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</si>
  <si>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</si>
  <si>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</si>
  <si>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</si>
  <si>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</si>
  <si>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</si>
  <si>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</si>
  <si>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</si>
  <si>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</si>
  <si>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</si>
  <si>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</si>
  <si>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</si>
  <si>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</si>
  <si>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</si>
  <si>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</si>
  <si>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</si>
  <si>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</si>
  <si>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</si>
  <si>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</si>
  <si>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</si>
  <si>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</si>
  <si>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</si>
  <si>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</si>
  <si>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</si>
  <si>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</si>
  <si>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</si>
  <si>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</si>
  <si>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</si>
  <si>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</si>
  <si>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</si>
  <si>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</si>
  <si>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</si>
  <si>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</si>
  <si>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</si>
  <si>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</si>
  <si>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</si>
  <si>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</si>
  <si>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</si>
  <si>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</si>
  <si>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</si>
  <si>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</si>
  <si>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</si>
  <si>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</si>
  <si>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</si>
  <si>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</si>
  <si>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</si>
  <si>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</si>
  <si>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</si>
  <si>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</si>
  <si>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</si>
  <si>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</si>
  <si>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</si>
  <si>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</si>
  <si>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</si>
  <si>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</si>
  <si>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</si>
  <si>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</si>
  <si>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</si>
  <si>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</si>
  <si>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</si>
  <si>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</si>
  <si>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</si>
  <si>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</si>
  <si>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</si>
  <si>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</si>
  <si>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</si>
  <si>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</si>
  <si>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</si>
  <si>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</si>
  <si>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</si>
  <si>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</si>
  <si>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</si>
  <si>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</si>
  <si>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</si>
  <si>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</si>
  <si>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</si>
  <si>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</si>
  <si>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</si>
  <si>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</si>
  <si>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</si>
  <si>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</si>
  <si>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</si>
  <si>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</si>
  <si>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</si>
  <si>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</si>
  <si>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</si>
  <si>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</si>
  <si>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</si>
  <si>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</si>
  <si>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</si>
  <si>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</si>
  <si>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</si>
  <si>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</si>
  <si>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</si>
  <si>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</si>
  <si>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</si>
  <si>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</si>
  <si>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</si>
  <si>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</si>
  <si>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</si>
  <si>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</si>
  <si>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</si>
  <si>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</si>
  <si>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</si>
  <si>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</si>
  <si>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</si>
  <si>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</si>
  <si>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</si>
  <si>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</si>
  <si>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</si>
  <si>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</si>
  <si>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</si>
  <si>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</si>
  <si>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</si>
  <si>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</si>
  <si>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</si>
  <si>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</si>
  <si>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</si>
  <si>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</si>
  <si>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</si>
  <si>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</si>
  <si>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</si>
  <si>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</si>
  <si>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</si>
  <si>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</si>
  <si>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</si>
  <si>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</si>
  <si>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</si>
  <si>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</si>
  <si>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</si>
  <si>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</si>
  <si>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</si>
  <si>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</si>
  <si>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</si>
  <si>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</si>
  <si>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</si>
  <si>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</si>
  <si>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</si>
  <si>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</si>
  <si>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</si>
  <si>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</si>
  <si>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</si>
  <si>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</si>
  <si>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</si>
  <si>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</si>
  <si>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</si>
  <si>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</si>
  <si>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</si>
  <si>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</si>
  <si>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</si>
  <si>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</si>
  <si>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</si>
  <si>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</si>
  <si>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</si>
  <si>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</si>
  <si>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</si>
  <si>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</si>
  <si>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</si>
  <si>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</si>
  <si>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</si>
  <si>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</si>
  <si>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</si>
  <si>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</si>
  <si>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</si>
  <si>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</si>
  <si>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</si>
  <si>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</si>
  <si>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</si>
  <si>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</si>
  <si>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</si>
  <si>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</si>
  <si>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</si>
  <si>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</si>
  <si>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</si>
  <si>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</si>
  <si>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</si>
  <si>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</si>
  <si>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</si>
  <si>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</si>
  <si>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</si>
  <si>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</si>
  <si>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</si>
  <si>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</si>
  <si>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</si>
  <si>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</si>
  <si>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</si>
  <si>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</si>
  <si>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</si>
  <si>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</si>
  <si>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</si>
  <si>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</si>
  <si>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</si>
  <si>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</si>
  <si>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</si>
  <si>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</si>
  <si>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</si>
  <si>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</si>
  <si>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</si>
  <si>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</si>
  <si>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</si>
  <si>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</si>
  <si>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</si>
  <si>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</si>
  <si>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</si>
  <si>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</si>
  <si>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</si>
  <si>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</si>
  <si>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</si>
  <si>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</si>
  <si>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</si>
  <si>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</si>
  <si>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</si>
  <si>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</si>
  <si>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</si>
  <si>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</si>
  <si>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</si>
  <si>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</si>
  <si>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</si>
  <si>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</si>
  <si>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</si>
  <si>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</si>
  <si>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</si>
  <si>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</si>
  <si>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</si>
  <si>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</si>
  <si>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</si>
  <si>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</si>
  <si>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</si>
  <si>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</si>
  <si>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</si>
  <si>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</si>
  <si>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</si>
  <si>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</si>
  <si>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</si>
  <si>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</si>
  <si>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</si>
  <si>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</si>
  <si>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</si>
  <si>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</si>
  <si>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</si>
  <si>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</si>
  <si>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</si>
  <si>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</si>
  <si>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</si>
  <si>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</si>
  <si>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</si>
  <si>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</si>
  <si>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</si>
  <si>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</si>
  <si>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</si>
  <si>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</si>
  <si>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</si>
  <si>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</si>
  <si>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</si>
  <si>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</si>
  <si>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</si>
  <si>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</si>
  <si>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</si>
  <si>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</si>
  <si>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</si>
  <si>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</si>
  <si>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</si>
  <si>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</si>
  <si>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</si>
  <si>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</si>
  <si>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</si>
  <si>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</si>
  <si>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</si>
  <si>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</si>
  <si>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</si>
  <si>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</si>
  <si>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</si>
  <si>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</si>
  <si>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</si>
  <si>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</si>
  <si>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</si>
  <si>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</si>
  <si>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</si>
  <si>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</si>
  <si>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</si>
  <si>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</si>
  <si>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</si>
  <si>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</si>
  <si>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</si>
  <si>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</si>
  <si>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</si>
  <si>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</si>
  <si>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</si>
  <si>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</si>
  <si>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</si>
  <si>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</si>
  <si>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</si>
  <si>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</si>
  <si>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</si>
  <si>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</si>
  <si>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</si>
  <si>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</si>
  <si>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</si>
  <si>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</si>
  <si>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</si>
  <si>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</si>
  <si>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</si>
  <si>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</si>
  <si>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</si>
  <si>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</si>
  <si>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</si>
  <si>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</si>
  <si>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</si>
  <si>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</si>
  <si>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</si>
  <si>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</si>
  <si>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</si>
  <si>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</si>
  <si>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</si>
  <si>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</si>
  <si>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</si>
  <si>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</si>
  <si>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</si>
  <si>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</si>
  <si>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</si>
  <si>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</si>
  <si>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</si>
  <si>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</si>
  <si>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</si>
  <si>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</si>
  <si>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</si>
  <si>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</si>
  <si>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</si>
  <si>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</si>
  <si>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</si>
  <si>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</si>
  <si>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</si>
  <si>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</si>
  <si>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</si>
  <si>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</si>
  <si>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</si>
  <si>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</si>
  <si>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</si>
  <si>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</si>
  <si>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</si>
  <si>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</si>
  <si>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</si>
  <si>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</si>
  <si>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</si>
  <si>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</si>
  <si>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</si>
  <si>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</si>
  <si>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</si>
  <si>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</si>
  <si>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</si>
  <si>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</si>
  <si>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</si>
  <si>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</si>
  <si>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</si>
  <si>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</si>
  <si>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</si>
  <si>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</si>
  <si>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</si>
  <si>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</si>
  <si>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</si>
  <si>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</si>
  <si>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</si>
  <si>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</si>
  <si>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</si>
  <si>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</si>
  <si>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</si>
  <si>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</si>
  <si>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</si>
  <si>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</si>
  <si>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</si>
  <si>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</si>
  <si>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</si>
  <si>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</si>
  <si>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</si>
  <si>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</si>
  <si>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</si>
  <si>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</si>
  <si>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</si>
  <si>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</si>
  <si>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</si>
  <si>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</si>
  <si>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</si>
  <si>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</si>
  <si>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</si>
  <si>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</si>
  <si>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</si>
  <si>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</si>
  <si>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</si>
  <si>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</si>
  <si>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</si>
  <si>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</si>
  <si>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</si>
  <si>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</si>
  <si>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</si>
  <si>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</si>
  <si>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</si>
  <si>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</si>
  <si>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</si>
  <si>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</si>
  <si>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</si>
  <si>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</si>
  <si>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</si>
  <si>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</si>
  <si>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</si>
  <si>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</si>
  <si>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</si>
  <si>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</si>
  <si>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</si>
  <si>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</si>
  <si>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</si>
  <si>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</si>
  <si>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</si>
  <si>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</si>
  <si>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</si>
  <si>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</si>
  <si>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</si>
  <si>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</si>
  <si>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</si>
  <si>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</si>
  <si>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</si>
  <si>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</si>
  <si>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</si>
  <si>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</si>
  <si>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</si>
  <si>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</si>
  <si>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</si>
  <si>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</si>
  <si>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</si>
  <si>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</si>
  <si>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</si>
  <si>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</si>
  <si>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</si>
  <si>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</si>
  <si>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</si>
  <si>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</si>
  <si>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</si>
  <si>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</si>
  <si>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</si>
  <si>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</si>
  <si>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</si>
  <si>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</si>
  <si>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</si>
  <si>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</si>
  <si>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</si>
  <si>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</si>
  <si>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</si>
  <si>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</si>
  <si>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</si>
  <si>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</si>
  <si>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</si>
  <si>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</si>
  <si>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</si>
  <si>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</si>
  <si>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</si>
  <si>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</si>
  <si>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</si>
  <si>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</si>
  <si>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</si>
  <si>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</si>
  <si>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</si>
  <si>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</si>
  <si>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</si>
  <si>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</si>
  <si>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</si>
  <si>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</si>
  <si>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</si>
  <si>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</si>
  <si>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</si>
  <si>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</si>
  <si>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</si>
  <si>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</si>
  <si>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</si>
  <si>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</si>
  <si>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</si>
  <si>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</si>
  <si>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</si>
  <si>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</si>
  <si>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</si>
  <si>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</si>
  <si>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</si>
  <si>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</si>
  <si>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</si>
  <si>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</si>
  <si>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</si>
  <si>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</si>
  <si>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</si>
  <si>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</si>
  <si>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</si>
  <si>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</si>
  <si>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</si>
  <si>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</si>
  <si>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</si>
  <si>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</si>
  <si>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</si>
  <si>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</si>
  <si>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</si>
  <si>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</si>
  <si>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</si>
  <si>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</si>
  <si>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</si>
  <si>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</si>
  <si>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</si>
  <si>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</si>
  <si>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</si>
  <si>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</si>
  <si>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</si>
  <si>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</si>
  <si>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</si>
  <si>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</si>
  <si>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</si>
  <si>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</si>
  <si>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</si>
  <si>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</si>
  <si>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</si>
  <si>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</si>
  <si>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</si>
  <si>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</si>
  <si>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</si>
  <si>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</si>
  <si>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</si>
  <si>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</si>
  <si>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</si>
  <si>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</si>
  <si>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</si>
  <si>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</si>
  <si>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</si>
  <si>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</si>
  <si>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</si>
  <si>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</si>
  <si>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</si>
  <si>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</si>
  <si>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</si>
  <si>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</si>
  <si>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</si>
  <si>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</si>
  <si>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</si>
  <si>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</si>
  <si>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</si>
  <si>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</si>
  <si>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</si>
  <si>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</si>
  <si>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</si>
  <si>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</si>
  <si>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</si>
  <si>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</si>
  <si>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</si>
  <si>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</si>
  <si>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</si>
  <si>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</si>
  <si>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</si>
  <si>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</si>
  <si>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</si>
  <si>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</si>
  <si>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</si>
  <si>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</si>
  <si>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</si>
  <si>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</si>
  <si>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</si>
  <si>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</si>
  <si>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</si>
  <si>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</si>
  <si>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</si>
  <si>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</si>
  <si>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</si>
  <si>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</si>
  <si>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</si>
  <si>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</si>
  <si>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</si>
  <si>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</si>
  <si>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</si>
  <si>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</si>
  <si>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</si>
  <si>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</si>
  <si>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</si>
  <si>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</si>
  <si>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</si>
  <si>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</si>
  <si>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</si>
  <si>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</si>
  <si>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</si>
  <si>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</si>
  <si>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</si>
  <si>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</si>
  <si>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</si>
  <si>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</si>
  <si>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</si>
  <si>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</si>
  <si>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</si>
  <si>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</si>
  <si>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</si>
  <si>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</si>
  <si>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</si>
  <si>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</si>
  <si>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</si>
  <si>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</si>
  <si>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</si>
  <si>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</si>
  <si>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</si>
  <si>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</si>
  <si>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</si>
  <si>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</si>
  <si>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</si>
  <si>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</si>
  <si>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</si>
  <si>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</si>
  <si>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</si>
  <si>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</si>
  <si>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</si>
  <si>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</si>
  <si>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</si>
  <si>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</si>
  <si>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</si>
  <si>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</si>
  <si>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</si>
  <si>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</si>
  <si>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</si>
  <si>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</si>
  <si>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</si>
  <si>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</si>
  <si>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</si>
  <si>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</si>
  <si>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</si>
  <si>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</si>
  <si>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</si>
  <si>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</si>
  <si>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</si>
  <si>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</si>
  <si>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</si>
  <si>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</si>
  <si>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</si>
  <si>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</si>
  <si>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</si>
  <si>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</si>
  <si>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</si>
  <si>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</si>
  <si>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</si>
  <si>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</si>
  <si>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</si>
  <si>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</si>
  <si>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</si>
  <si>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</si>
  <si>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</si>
  <si>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</si>
  <si>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</si>
  <si>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</si>
  <si>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</si>
  <si>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</si>
  <si>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</si>
  <si>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</si>
  <si>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</si>
  <si>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</si>
  <si>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</si>
  <si>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</si>
  <si>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</si>
  <si>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</si>
  <si>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</si>
  <si>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</si>
  <si>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</si>
  <si>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</si>
  <si>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</si>
  <si>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</si>
  <si>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</si>
  <si>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</si>
  <si>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</si>
  <si>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</si>
  <si>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</si>
  <si>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</si>
  <si>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</si>
  <si>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</si>
  <si>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</si>
  <si>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</si>
  <si>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</si>
  <si>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</si>
  <si>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</si>
  <si>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</si>
  <si>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</si>
  <si>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</si>
  <si>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</si>
  <si>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</si>
  <si>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</si>
  <si>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</si>
  <si>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</si>
  <si>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</si>
  <si>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</si>
  <si>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</si>
  <si>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</si>
  <si>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</si>
  <si>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</si>
  <si>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</si>
  <si>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</si>
  <si>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</si>
  <si>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</si>
  <si>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</si>
  <si>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</si>
  <si>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</si>
  <si>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</si>
  <si>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</si>
  <si>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</si>
  <si>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</si>
  <si>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</si>
  <si>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</si>
  <si>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</si>
  <si>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</si>
  <si>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</si>
  <si>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</si>
  <si>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</si>
  <si>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</si>
  <si>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</si>
  <si>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</si>
  <si>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</si>
  <si>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</si>
  <si>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</si>
  <si>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</si>
  <si>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</si>
  <si>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</si>
  <si>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</si>
  <si>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</si>
  <si>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</si>
  <si>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</si>
  <si>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</si>
  <si>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</si>
  <si>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</si>
  <si>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</si>
  <si>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</si>
  <si>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</si>
  <si>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</si>
  <si>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</si>
  <si>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</si>
  <si>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</si>
  <si>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</si>
  <si>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</si>
  <si>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</si>
  <si>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</si>
  <si>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</si>
  <si>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</si>
  <si>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</si>
  <si>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</si>
  <si>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</si>
  <si>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</si>
  <si>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</si>
  <si>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</si>
  <si>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</si>
  <si>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</si>
  <si>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</si>
  <si>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</si>
  <si>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</si>
  <si>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</si>
  <si>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</si>
  <si>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</si>
  <si>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</si>
  <si>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</si>
  <si>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</si>
  <si>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</si>
  <si>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</si>
  <si>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</si>
  <si>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</si>
  <si>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</si>
  <si>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</si>
  <si>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</si>
  <si>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</si>
  <si>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</si>
  <si>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</si>
  <si>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</si>
  <si>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</si>
  <si>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</si>
  <si>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</si>
  <si>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</si>
  <si>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</si>
  <si>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</si>
  <si>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</si>
  <si>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</si>
  <si>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</si>
  <si>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</si>
  <si>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</si>
  <si>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</si>
  <si>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</si>
  <si>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</si>
  <si>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</si>
  <si>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</si>
  <si>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</si>
  <si>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</si>
  <si>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</si>
  <si>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</si>
  <si>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</si>
  <si>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</si>
  <si>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</si>
  <si>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</si>
  <si>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</si>
  <si>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</si>
  <si>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</si>
  <si>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</si>
  <si>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</si>
  <si>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</si>
  <si>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</si>
  <si>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</si>
  <si>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</si>
  <si>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</si>
  <si>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</si>
  <si>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</si>
  <si>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</si>
  <si>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</si>
  <si>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</si>
  <si>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</si>
  <si>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</si>
  <si>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</si>
  <si>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</si>
  <si>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</si>
  <si>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</si>
  <si>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</si>
  <si>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</si>
  <si>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</si>
  <si>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</si>
  <si>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</si>
  <si>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</si>
  <si>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</si>
  <si>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</si>
  <si>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</si>
  <si>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</si>
  <si>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</si>
  <si>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</si>
  <si>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</si>
  <si>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</si>
  <si>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</si>
  <si>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</si>
  <si>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</si>
  <si>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</si>
  <si>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</si>
  <si>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</si>
  <si>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</si>
  <si>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</si>
  <si>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</si>
  <si>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</si>
  <si>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</si>
  <si>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</si>
  <si>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</si>
  <si>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</si>
  <si>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</si>
  <si>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</si>
  <si>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</si>
  <si>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</si>
  <si>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</si>
  <si>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</si>
  <si>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</si>
  <si>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</si>
  <si>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</si>
  <si>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</si>
  <si>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</si>
  <si>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</si>
  <si>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</si>
  <si>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</si>
  <si>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</si>
  <si>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</si>
  <si>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</si>
  <si>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</si>
  <si>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</si>
  <si>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</si>
  <si>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</si>
  <si>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</si>
  <si>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</si>
  <si>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</si>
  <si>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</si>
  <si>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</si>
  <si>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</si>
  <si>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</si>
  <si>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</si>
  <si>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</si>
  <si>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</si>
  <si>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</si>
  <si>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</si>
  <si>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</si>
  <si>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</si>
  <si>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</si>
  <si>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</si>
  <si>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</si>
  <si>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</si>
  <si>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</si>
  <si>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</si>
  <si>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</si>
  <si>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</si>
  <si>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</si>
  <si>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</si>
  <si>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</si>
  <si>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</si>
  <si>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</si>
  <si>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</si>
  <si>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</si>
  <si>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</si>
  <si>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</si>
  <si>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</si>
  <si>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</si>
  <si>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</si>
  <si>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</si>
  <si>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</si>
  <si>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</si>
  <si>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</si>
  <si>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</si>
  <si>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</si>
  <si>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</si>
  <si>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</si>
  <si>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</si>
  <si>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</si>
  <si>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</si>
  <si>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</si>
  <si>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</si>
  <si>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</si>
  <si>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</si>
  <si>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</si>
  <si>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</si>
  <si>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</si>
  <si>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</si>
  <si>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</si>
  <si>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</si>
  <si>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</si>
  <si>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</si>
  <si>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</si>
  <si>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</si>
  <si>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</si>
  <si>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</si>
  <si>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</si>
  <si>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</si>
  <si>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</si>
  <si>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</si>
  <si>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</si>
  <si>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</si>
  <si>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</si>
  <si>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</si>
  <si>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</si>
  <si>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</si>
  <si>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</si>
  <si>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</si>
  <si>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</si>
  <si>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</si>
  <si>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</si>
  <si>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</si>
  <si>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</si>
  <si>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</si>
  <si>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</si>
  <si>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</si>
  <si>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</si>
  <si>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</si>
  <si>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</si>
  <si>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</si>
  <si>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</si>
  <si>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</si>
  <si>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</si>
  <si>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</si>
  <si>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</si>
  <si>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</si>
  <si>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</si>
  <si>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</si>
  <si>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</si>
  <si>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</si>
  <si>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</si>
  <si>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</si>
  <si>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</si>
  <si>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</si>
  <si>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</si>
  <si>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</si>
  <si>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</si>
  <si>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</si>
  <si>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</si>
  <si>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</si>
  <si>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</si>
  <si>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</si>
  <si>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</si>
  <si>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</si>
  <si>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</si>
  <si>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</si>
  <si>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</si>
  <si>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</si>
  <si>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</si>
  <si>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</si>
  <si>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</si>
  <si>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</si>
  <si>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</si>
  <si>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</si>
  <si>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</si>
  <si>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</si>
  <si>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</si>
  <si>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</si>
  <si>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</si>
  <si>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</si>
  <si>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</si>
  <si>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</si>
  <si>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</si>
  <si>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</si>
  <si>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</si>
  <si>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</si>
  <si>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</si>
  <si>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</si>
  <si>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</si>
  <si>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</si>
  <si>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</si>
  <si>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</si>
  <si>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</si>
  <si>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</si>
  <si>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</si>
  <si>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</si>
  <si>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</si>
  <si>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</si>
  <si>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</si>
  <si>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</si>
  <si>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</si>
  <si>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</si>
  <si>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</si>
  <si>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</si>
  <si>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</si>
  <si>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</si>
  <si>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</si>
  <si>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</si>
  <si>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</si>
  <si>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</si>
  <si>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</si>
  <si>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</si>
  <si>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</si>
  <si>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</si>
  <si>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</si>
  <si>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</si>
  <si>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</si>
  <si>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</si>
  <si>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</si>
  <si>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</si>
  <si>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</si>
  <si>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</si>
  <si>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</si>
  <si>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</si>
  <si>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</si>
  <si>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</si>
  <si>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</si>
  <si>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</si>
  <si>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</si>
  <si>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</si>
  <si>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</si>
  <si>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</si>
  <si>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</si>
  <si>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</si>
  <si>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</si>
  <si>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</si>
  <si>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</si>
  <si>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</si>
  <si>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</si>
  <si>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</si>
  <si>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</si>
  <si>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</si>
  <si>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</si>
  <si>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</si>
  <si>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</si>
  <si>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</si>
  <si>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</si>
  <si>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</si>
  <si>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</si>
  <si>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</si>
  <si>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</si>
  <si>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</si>
  <si>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</si>
  <si>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</si>
  <si>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</si>
  <si>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</si>
  <si>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</si>
  <si>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</si>
  <si>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</si>
  <si>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</si>
  <si>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</si>
  <si>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</si>
  <si>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</si>
  <si>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</si>
  <si>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</si>
  <si>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</si>
  <si>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</si>
  <si>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</si>
  <si>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</si>
  <si>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</si>
  <si>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</si>
  <si>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</si>
  <si>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</si>
  <si>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</si>
  <si>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</si>
  <si>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</si>
  <si>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</si>
  <si>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</si>
  <si>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</si>
  <si>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</si>
  <si>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</si>
  <si>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</si>
  <si>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</si>
  <si>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</si>
  <si>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</si>
  <si>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</si>
  <si>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</si>
  <si>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</si>
  <si>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</si>
  <si>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</si>
  <si>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</si>
  <si>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</si>
  <si>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</si>
  <si>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</si>
  <si>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</si>
  <si>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</si>
  <si>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</si>
  <si>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</si>
  <si>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</si>
  <si>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</si>
  <si>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</si>
  <si>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</si>
  <si>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</si>
  <si>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</si>
  <si>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</si>
  <si>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</si>
  <si>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</si>
  <si>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</si>
  <si>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</si>
  <si>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</si>
  <si>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</si>
  <si>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</si>
  <si>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</si>
  <si>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</si>
  <si>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</si>
  <si>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</si>
  <si>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</si>
  <si>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</si>
  <si>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</si>
  <si>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</si>
  <si>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</si>
  <si>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</si>
  <si>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</si>
  <si>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</si>
  <si>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</si>
  <si>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</si>
  <si>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</si>
  <si>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</si>
  <si>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</si>
  <si>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</si>
  <si>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</si>
  <si>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</si>
  <si>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</si>
  <si>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</si>
  <si>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</si>
  <si>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</si>
  <si>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</si>
  <si>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</si>
  <si>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</si>
  <si>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</si>
  <si>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</si>
  <si>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</si>
  <si>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</si>
  <si>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</si>
  <si>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</si>
  <si>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</si>
  <si>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</si>
  <si>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</si>
  <si>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</si>
  <si>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</si>
  <si>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</si>
  <si>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</si>
  <si>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</si>
  <si>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</si>
  <si>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</si>
  <si>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</si>
  <si>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</si>
  <si>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</si>
  <si>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</si>
  <si>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</si>
  <si>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</si>
  <si>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</si>
  <si>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</si>
  <si>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</si>
  <si>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</si>
  <si>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</si>
  <si>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</si>
  <si>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</si>
  <si>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</si>
  <si>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</si>
  <si>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</si>
  <si>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</si>
  <si>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</si>
  <si>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</si>
  <si>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</si>
  <si>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</si>
  <si>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</si>
  <si>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</si>
  <si>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</si>
  <si>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</si>
  <si>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</si>
  <si>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</si>
  <si>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</si>
  <si>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</si>
  <si>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</si>
  <si>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</si>
  <si>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</si>
  <si>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</si>
  <si>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</si>
  <si>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</si>
  <si>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</si>
  <si>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</si>
  <si>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</si>
  <si>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</si>
  <si>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</si>
  <si>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</si>
  <si>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</si>
  <si>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</si>
  <si>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</si>
  <si>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</si>
  <si>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</si>
  <si>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</si>
  <si>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</si>
  <si>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</si>
  <si>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</si>
  <si>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</si>
  <si>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</si>
  <si>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</si>
  <si>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</si>
  <si>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</si>
  <si>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</si>
  <si>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</si>
  <si>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</si>
  <si>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</si>
  <si>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</si>
  <si>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</si>
  <si>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</si>
  <si>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</si>
  <si>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</si>
  <si>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</si>
  <si>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</si>
  <si>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</si>
  <si>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</si>
  <si>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</si>
  <si>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</si>
  <si>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</si>
  <si>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</si>
  <si>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</si>
  <si>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</si>
  <si>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</si>
  <si>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</si>
  <si>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</si>
  <si>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</si>
  <si>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</si>
  <si>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</si>
  <si>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</si>
  <si>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</si>
  <si>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</si>
  <si>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</si>
  <si>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</si>
  <si>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</si>
  <si>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</si>
  <si>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</si>
  <si>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</si>
  <si>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</si>
  <si>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</si>
  <si>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</si>
  <si>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</si>
  <si>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</si>
  <si>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</si>
  <si>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</si>
  <si>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</si>
  <si>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</si>
  <si>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</si>
  <si>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</si>
  <si>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</si>
  <si>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</si>
  <si>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</si>
  <si>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</si>
  <si>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</si>
  <si>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</si>
  <si>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</si>
  <si>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</si>
  <si>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</si>
  <si>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</si>
  <si>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</si>
  <si>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</si>
  <si>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</si>
  <si>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</si>
  <si>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</si>
  <si>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</si>
  <si>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</si>
  <si>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</si>
  <si>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</si>
  <si>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</si>
  <si>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</si>
  <si>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</si>
  <si>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</si>
  <si>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</si>
  <si>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</si>
  <si>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</si>
  <si>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</si>
  <si>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</si>
  <si>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</si>
  <si>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</si>
  <si>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</si>
  <si>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</si>
  <si>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</si>
  <si>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</si>
  <si>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</si>
  <si>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</si>
  <si>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</si>
  <si>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</si>
  <si>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</si>
  <si>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</si>
  <si>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</si>
  <si>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</si>
  <si>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</si>
  <si>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</si>
  <si>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</si>
  <si>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</si>
  <si>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</si>
  <si>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</si>
  <si>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</si>
  <si>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</si>
  <si>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</si>
  <si>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</si>
  <si>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</si>
  <si>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</si>
  <si>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</si>
  <si>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</si>
  <si>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</si>
  <si>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</si>
  <si>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</si>
  <si>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</si>
  <si>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</si>
  <si>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</si>
  <si>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</si>
  <si>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</si>
  <si>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</si>
  <si>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</si>
  <si>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</si>
  <si>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</si>
  <si>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</si>
  <si>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</si>
  <si>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</si>
  <si>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</si>
  <si>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</si>
  <si>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</si>
  <si>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</si>
  <si>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</si>
  <si>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</si>
  <si>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</si>
  <si>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</si>
  <si>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</si>
  <si>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</si>
  <si>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</si>
  <si>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</si>
  <si>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</si>
  <si>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</si>
  <si>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</si>
  <si>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</si>
  <si>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</si>
  <si>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</si>
  <si>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</si>
  <si>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</si>
  <si>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</si>
  <si>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</si>
  <si>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</si>
  <si>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</si>
  <si>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</si>
  <si>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</si>
  <si>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</si>
  <si>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</si>
  <si>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</si>
  <si>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</si>
  <si>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</si>
  <si>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</si>
  <si>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</si>
  <si>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</si>
  <si>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</si>
  <si>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</si>
  <si>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</si>
  <si>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</si>
  <si>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</si>
  <si>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</si>
  <si>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</si>
  <si>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</si>
  <si>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</si>
  <si>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</si>
  <si>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</si>
  <si>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</si>
  <si>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</si>
  <si>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</si>
  <si>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</si>
  <si>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</si>
  <si>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</si>
  <si>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</si>
  <si>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</si>
  <si>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</si>
  <si>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</si>
  <si>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</si>
  <si>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</si>
  <si>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</si>
  <si>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</si>
  <si>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</si>
  <si>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</si>
  <si>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</si>
  <si>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</si>
  <si>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</si>
  <si>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</si>
  <si>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</si>
  <si>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</si>
  <si>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</si>
  <si>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</si>
  <si>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</si>
  <si>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</si>
  <si>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</si>
  <si>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</si>
  <si>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</si>
  <si>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</si>
  <si>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</si>
  <si>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</si>
  <si>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</si>
  <si>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</si>
  <si>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</si>
  <si>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</si>
  <si>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</si>
  <si>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</si>
  <si>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</si>
  <si>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</si>
  <si>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</si>
  <si>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</si>
  <si>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</si>
  <si>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</si>
  <si>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</si>
  <si>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</si>
  <si>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</si>
  <si>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</si>
  <si>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</si>
  <si>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</si>
  <si>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</si>
  <si>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</si>
  <si>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</si>
  <si>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</si>
  <si>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</si>
  <si>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</si>
  <si>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</si>
  <si>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</si>
  <si>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</si>
  <si>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</si>
  <si>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</si>
  <si>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</si>
  <si>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</si>
  <si>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</si>
  <si>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</si>
  <si>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</si>
  <si>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</si>
  <si>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</si>
  <si>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</si>
  <si>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</si>
  <si>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</si>
  <si>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</si>
  <si>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</si>
  <si>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</si>
  <si>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</si>
  <si>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</si>
  <si>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</si>
  <si>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</si>
  <si>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</si>
  <si>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</si>
  <si>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</si>
  <si>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</si>
  <si>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</si>
  <si>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</si>
  <si>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</si>
  <si>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</si>
  <si>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</si>
  <si>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</si>
  <si>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</si>
  <si>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</si>
  <si>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</si>
  <si>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</si>
  <si>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</si>
  <si>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</si>
  <si>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</si>
  <si>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</si>
  <si>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</si>
  <si>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</si>
  <si>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</si>
  <si>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</si>
  <si>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</si>
  <si>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</si>
  <si>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</si>
  <si>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</si>
  <si>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</si>
  <si>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</si>
  <si>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</si>
  <si>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</si>
  <si>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</si>
  <si>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</si>
  <si>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</si>
  <si>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</si>
  <si>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</si>
  <si>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</si>
  <si>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</si>
  <si>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</si>
  <si>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</si>
  <si>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</si>
  <si>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</si>
  <si>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</si>
  <si>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</si>
  <si>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</si>
  <si>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</si>
  <si>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</si>
  <si>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</si>
  <si>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</si>
  <si>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</si>
  <si>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</si>
  <si>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</si>
  <si>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</si>
  <si>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</si>
  <si>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</si>
  <si>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</si>
  <si>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</si>
  <si>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</si>
  <si>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</si>
  <si>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</si>
  <si>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</si>
  <si>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</si>
  <si>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</si>
  <si>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</si>
  <si>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</si>
  <si>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</si>
  <si>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</si>
  <si>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</si>
  <si>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</si>
  <si>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</si>
  <si>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</si>
  <si>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</si>
  <si>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</si>
  <si>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</si>
  <si>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</si>
  <si>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</si>
  <si>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</si>
  <si>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</si>
  <si>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</si>
  <si>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</si>
  <si>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</si>
  <si>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</si>
  <si>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</si>
  <si>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</si>
  <si>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</si>
  <si>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</si>
  <si>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</si>
  <si>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</si>
  <si>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</si>
  <si>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</si>
  <si>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</si>
  <si>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</si>
  <si>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</si>
  <si>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</si>
  <si>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</si>
  <si>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</si>
  <si>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</si>
  <si>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</si>
  <si>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</si>
  <si>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</si>
  <si>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</si>
  <si>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</si>
  <si>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</si>
  <si>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</si>
  <si>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</si>
  <si>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</si>
  <si>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</si>
  <si>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</si>
  <si>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</si>
  <si>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</si>
  <si>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</si>
  <si>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</si>
  <si>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</si>
  <si>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</si>
  <si>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</si>
  <si>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</si>
  <si>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</si>
  <si>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</si>
  <si>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</si>
  <si>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</si>
  <si>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</si>
  <si>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</si>
  <si>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</si>
  <si>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</si>
  <si>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</si>
  <si>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</si>
  <si>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</si>
  <si>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</si>
  <si>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</si>
  <si>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</si>
  <si>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</si>
  <si>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</si>
  <si>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</si>
  <si>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</si>
  <si>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</si>
  <si>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</si>
  <si>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</si>
  <si>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</si>
  <si>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</si>
  <si>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</si>
  <si>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</si>
  <si>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</si>
  <si>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</si>
  <si>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</si>
  <si>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</si>
  <si>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</si>
  <si>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</si>
  <si>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</si>
  <si>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</si>
  <si>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</si>
  <si>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</si>
  <si>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</si>
  <si>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</si>
  <si>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</si>
  <si>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</si>
  <si>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</si>
  <si>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</si>
  <si>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</si>
  <si>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</si>
  <si>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</si>
  <si>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</si>
  <si>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</si>
  <si>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</si>
  <si>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</si>
  <si>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</si>
  <si>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</si>
  <si>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</si>
  <si>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</si>
  <si>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</si>
  <si>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</si>
  <si>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</si>
  <si>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</si>
  <si>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</si>
  <si>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</si>
  <si>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</si>
  <si>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</si>
  <si>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</si>
  <si>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</si>
  <si>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</si>
  <si>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</si>
  <si>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</si>
  <si>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</si>
  <si>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</si>
  <si>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</si>
  <si>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</si>
  <si>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</si>
  <si>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</si>
  <si>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</si>
  <si>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</si>
  <si>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</si>
  <si>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</si>
  <si>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</si>
  <si>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</si>
  <si>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</si>
  <si>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</si>
  <si>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</si>
  <si>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</si>
  <si>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</si>
  <si>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</si>
  <si>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</si>
  <si>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</si>
  <si>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</si>
  <si>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</si>
  <si>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</si>
  <si>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</si>
  <si>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</si>
  <si>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</si>
  <si>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</si>
  <si>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</si>
  <si>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</si>
  <si>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</si>
  <si>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</si>
  <si>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</si>
  <si>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</si>
  <si>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</si>
  <si>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</si>
  <si>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</si>
  <si>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</si>
  <si>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</si>
  <si>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</si>
  <si>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</si>
  <si>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</si>
  <si>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</si>
  <si>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</si>
  <si>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</si>
  <si>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</si>
  <si>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</si>
  <si>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</si>
  <si>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</si>
  <si>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</si>
  <si>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</si>
  <si>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</si>
  <si>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</si>
  <si>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</si>
  <si>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</si>
  <si>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</si>
  <si>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</si>
  <si>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</si>
  <si>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</si>
  <si>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</si>
  <si>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</si>
  <si>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</si>
  <si>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</si>
  <si>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</si>
  <si>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</si>
  <si>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</si>
  <si>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</si>
  <si>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</si>
  <si>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</si>
  <si>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</si>
  <si>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</si>
  <si>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</si>
  <si>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</si>
  <si>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</si>
  <si>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</si>
  <si>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</si>
  <si>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</si>
  <si>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</si>
  <si>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</si>
  <si>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</si>
  <si>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</si>
  <si>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</si>
  <si>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</si>
  <si>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</si>
  <si>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</si>
  <si>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</si>
  <si>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</si>
  <si>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</si>
  <si>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</si>
  <si>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</si>
  <si>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</si>
  <si>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</si>
  <si>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</si>
  <si>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</si>
  <si>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</si>
  <si>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</si>
  <si>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</si>
  <si>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</si>
  <si>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</si>
  <si>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</si>
  <si>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</si>
  <si>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</si>
  <si>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</si>
  <si>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</si>
  <si>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</si>
  <si>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</si>
  <si>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</si>
  <si>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</si>
  <si>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</si>
  <si>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</si>
  <si>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</si>
  <si>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</si>
  <si>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</si>
  <si>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</si>
  <si>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</si>
  <si>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</si>
  <si>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</si>
  <si>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</si>
  <si>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</si>
  <si>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</si>
  <si>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</si>
  <si>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</si>
  <si>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</si>
  <si>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</si>
  <si>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</si>
  <si>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</si>
  <si>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</si>
  <si>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</si>
  <si>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</si>
  <si>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</si>
  <si>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</si>
  <si>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</si>
  <si>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</si>
  <si>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</si>
  <si>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</si>
  <si>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</si>
  <si>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</si>
  <si>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</si>
  <si>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</si>
  <si>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</si>
  <si>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</si>
  <si>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</si>
  <si>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</si>
  <si>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</si>
  <si>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</si>
  <si>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</si>
  <si>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</si>
  <si>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</si>
  <si>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</si>
  <si>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</si>
  <si>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</si>
  <si>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</si>
  <si>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</si>
  <si>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</si>
  <si>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</si>
  <si>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</si>
  <si>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</si>
  <si>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</si>
  <si>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</si>
  <si>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</si>
  <si>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</si>
  <si>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</si>
  <si>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</si>
  <si>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</si>
  <si>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</si>
  <si>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</si>
  <si>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</si>
  <si>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</si>
  <si>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</si>
  <si>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</si>
  <si>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</si>
  <si>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</si>
  <si>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</si>
  <si>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</si>
  <si>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</si>
  <si>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</si>
  <si>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</si>
  <si>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</si>
  <si>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</si>
  <si>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</si>
  <si>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</si>
  <si>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</si>
  <si>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</si>
  <si>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</si>
  <si>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</si>
  <si>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</si>
  <si>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</si>
  <si>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</si>
  <si>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</si>
  <si>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</si>
  <si>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</si>
  <si>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</si>
  <si>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</si>
  <si>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</si>
  <si>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</si>
  <si>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</si>
  <si>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</si>
  <si>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</si>
  <si>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</si>
  <si>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</si>
  <si>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</si>
  <si>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</si>
  <si>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</si>
  <si>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</si>
  <si>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</si>
  <si>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</si>
  <si>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</si>
  <si>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</si>
  <si>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</si>
  <si>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</si>
  <si>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</si>
  <si>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</si>
  <si>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</si>
  <si>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</si>
  <si>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</si>
  <si>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</si>
  <si>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</si>
  <si>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</si>
  <si>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</si>
  <si>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</si>
  <si>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</si>
  <si>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</si>
  <si>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</si>
  <si>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</si>
  <si>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</si>
  <si>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</si>
  <si>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</si>
  <si>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</si>
  <si>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</si>
  <si>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</si>
  <si>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</si>
  <si>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</si>
  <si>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</si>
  <si>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</si>
  <si>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</si>
  <si>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</si>
  <si>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</si>
  <si>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</si>
  <si>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</si>
  <si>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</si>
  <si>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</si>
  <si>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</si>
  <si>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</si>
  <si>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</si>
  <si>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</si>
  <si>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</si>
  <si>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</si>
  <si>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</si>
  <si>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</si>
  <si>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</si>
  <si>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</si>
  <si>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</si>
  <si>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</si>
  <si>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</si>
  <si>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</si>
  <si>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</si>
  <si>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</si>
  <si>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</si>
  <si>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</si>
  <si>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</si>
  <si>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</si>
  <si>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</si>
  <si>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</si>
  <si>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</si>
  <si>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</si>
  <si>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</si>
  <si>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</si>
  <si>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</si>
  <si>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</si>
  <si>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</si>
  <si>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</si>
  <si>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</si>
  <si>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</si>
  <si>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</si>
  <si>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</si>
  <si>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</si>
  <si>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</si>
  <si>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</si>
  <si>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</si>
  <si>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</si>
  <si>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</si>
  <si>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</si>
  <si>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</si>
  <si>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</si>
  <si>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</si>
  <si>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</si>
  <si>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</si>
  <si>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</si>
  <si>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</si>
  <si>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</si>
  <si>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</si>
  <si>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</si>
  <si>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</si>
  <si>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</si>
  <si>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</si>
  <si>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</si>
  <si>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</si>
  <si>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</si>
  <si>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</si>
  <si>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</si>
  <si>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</si>
  <si>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</si>
  <si>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</si>
  <si>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</si>
  <si>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</si>
  <si>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</si>
  <si>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</si>
  <si>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</si>
  <si>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</si>
  <si>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</si>
  <si>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</si>
  <si>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</si>
  <si>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</si>
  <si>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</si>
  <si>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</si>
  <si>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</si>
  <si>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</si>
  <si>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</si>
  <si>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</si>
  <si>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</si>
  <si>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</si>
  <si>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</si>
  <si>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</si>
  <si>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</si>
  <si>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</si>
  <si>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</si>
  <si>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</si>
  <si>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</si>
  <si>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</si>
  <si>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</si>
  <si>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</si>
  <si>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</si>
  <si>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</si>
  <si>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</si>
  <si>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</si>
  <si>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</si>
  <si>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</si>
  <si>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</si>
  <si>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</si>
  <si>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</si>
  <si>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</si>
  <si>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</si>
  <si>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</si>
  <si>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</si>
  <si>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</si>
  <si>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</si>
  <si>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</si>
  <si>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</si>
  <si>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</si>
  <si>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</si>
  <si>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</si>
  <si>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</si>
  <si>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</si>
  <si>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</si>
  <si>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</si>
  <si>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</si>
  <si>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</si>
  <si>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</si>
  <si>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</si>
  <si>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</si>
  <si>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</si>
  <si>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</si>
  <si>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</si>
  <si>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</si>
  <si>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</si>
  <si>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</si>
  <si>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</si>
  <si>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</si>
  <si>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</si>
  <si>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</si>
  <si>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</si>
  <si>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</si>
  <si>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</si>
  <si>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</si>
  <si>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</si>
  <si>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</si>
  <si>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</si>
  <si>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</si>
  <si>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</si>
  <si>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</si>
  <si>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</si>
  <si>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</si>
  <si>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</si>
  <si>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</si>
  <si>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</si>
  <si>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</si>
  <si>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</si>
  <si>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</si>
  <si>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</si>
  <si>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</si>
  <si>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</si>
  <si>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</si>
  <si>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</si>
  <si>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</si>
  <si>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</si>
  <si>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</si>
  <si>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</si>
  <si>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</si>
  <si>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</si>
  <si>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</si>
  <si>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</si>
  <si>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</si>
  <si>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</si>
  <si>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</si>
  <si>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</si>
  <si>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</si>
  <si>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</si>
  <si>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</si>
  <si>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</si>
  <si>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</si>
  <si>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</si>
  <si>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</si>
  <si>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</si>
  <si>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</si>
  <si>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</si>
  <si>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</si>
  <si>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</si>
  <si>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</si>
  <si>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</si>
  <si>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</si>
  <si>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</si>
  <si>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</si>
  <si>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</si>
  <si>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</si>
  <si>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</si>
  <si>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</si>
  <si>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</si>
  <si>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</si>
  <si>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</si>
  <si>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</si>
  <si>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</si>
  <si>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</si>
  <si>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</si>
  <si>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</si>
  <si>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</si>
  <si>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</si>
  <si>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</si>
  <si>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</si>
  <si>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</si>
  <si>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</si>
  <si>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</si>
  <si>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</si>
  <si>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</si>
  <si>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</si>
  <si>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</si>
  <si>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</si>
  <si>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</si>
  <si>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</si>
  <si>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</si>
  <si>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</si>
  <si>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</si>
  <si>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</si>
  <si>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</si>
  <si>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</si>
  <si>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</si>
  <si>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</si>
  <si>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</si>
  <si>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</si>
  <si>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</si>
  <si>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</si>
  <si>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</si>
  <si>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</si>
  <si>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</si>
  <si>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</si>
  <si>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</si>
  <si>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</si>
  <si>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</si>
  <si>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</si>
  <si>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</si>
  <si>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</si>
  <si>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</si>
  <si>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</si>
  <si>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</si>
  <si>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</si>
  <si>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</si>
  <si>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</si>
  <si>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</si>
  <si>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</si>
  <si>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</si>
  <si>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</si>
  <si>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</si>
  <si>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</si>
  <si>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</si>
  <si>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</si>
  <si>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</si>
  <si>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</si>
  <si>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</si>
  <si>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</si>
  <si>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</si>
  <si>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</si>
  <si>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</si>
  <si>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</si>
  <si>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</si>
  <si>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</si>
  <si>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</si>
  <si>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</si>
  <si>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</si>
  <si>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</si>
  <si>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</si>
  <si>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</si>
  <si>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</si>
  <si>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</si>
  <si>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</si>
  <si>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</si>
  <si>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</si>
  <si>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</si>
  <si>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</si>
  <si>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</si>
  <si>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</si>
  <si>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</si>
  <si>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</si>
  <si>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</si>
  <si>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</si>
  <si>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</si>
  <si>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</si>
  <si>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</si>
  <si>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</si>
  <si>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</si>
  <si>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</si>
  <si>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</si>
  <si>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</si>
  <si>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</si>
  <si>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</si>
  <si>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</si>
  <si>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</si>
  <si>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</si>
  <si>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</si>
  <si>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</si>
  <si>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</si>
  <si>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</si>
  <si>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</si>
  <si>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</si>
  <si>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</si>
  <si>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</si>
  <si>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</si>
  <si>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</si>
  <si>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</si>
  <si>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</si>
  <si>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</si>
  <si>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</si>
  <si>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</si>
  <si>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</si>
  <si>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</si>
  <si>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</si>
  <si>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</si>
  <si>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</si>
  <si>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</si>
  <si>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</si>
  <si>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</si>
  <si>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</si>
  <si>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</si>
  <si>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</si>
  <si>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</si>
  <si>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</si>
  <si>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</si>
  <si>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</si>
  <si>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</si>
  <si>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</si>
  <si>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</si>
  <si>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</si>
  <si>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</si>
  <si>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</si>
  <si>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</si>
  <si>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</si>
  <si>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</si>
  <si>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</si>
  <si>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</si>
  <si>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</si>
  <si>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</si>
  <si>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</si>
  <si>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</si>
  <si>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</si>
  <si>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</si>
  <si>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</si>
  <si>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</si>
  <si>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</si>
  <si>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</si>
  <si>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</si>
  <si>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</si>
  <si>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</si>
  <si>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</si>
  <si>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</si>
  <si>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</si>
  <si>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</si>
  <si>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</si>
  <si>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</si>
  <si>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</si>
  <si>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</si>
  <si>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</si>
  <si>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</si>
  <si>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</si>
  <si>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</si>
  <si>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</si>
  <si>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</si>
  <si>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</si>
  <si>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</si>
  <si>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</si>
  <si>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</si>
  <si>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</si>
  <si>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</si>
  <si>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</si>
  <si>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</si>
  <si>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</si>
  <si>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</si>
  <si>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</si>
  <si>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</si>
  <si>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</si>
  <si>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</si>
  <si>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</si>
  <si>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</si>
  <si>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</si>
  <si>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</si>
  <si>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</si>
  <si>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</si>
  <si>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</si>
  <si>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</si>
  <si>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</si>
  <si>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</si>
  <si>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</si>
  <si>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</si>
  <si>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</si>
  <si>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</si>
  <si>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</si>
  <si>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</si>
  <si>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</si>
  <si>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</si>
  <si>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</si>
  <si>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</si>
  <si>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</si>
  <si>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</si>
  <si>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</si>
  <si>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</si>
  <si>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</si>
  <si>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</si>
  <si>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</si>
  <si>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</si>
  <si>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</si>
  <si>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</si>
  <si>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</si>
  <si>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</si>
  <si>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</si>
  <si>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</si>
  <si>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</si>
  <si>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</si>
  <si>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</si>
  <si>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</si>
  <si>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</si>
  <si>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</si>
  <si>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</si>
  <si>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</si>
  <si>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</si>
  <si>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</si>
  <si>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</si>
  <si>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</si>
  <si>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</si>
  <si>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</si>
  <si>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</si>
  <si>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</si>
  <si>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</si>
  <si>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</si>
  <si>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</si>
  <si>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</si>
  <si>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</si>
  <si>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</si>
  <si>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</si>
  <si>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</si>
  <si>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</si>
  <si>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</si>
  <si>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</si>
  <si>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</si>
  <si>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</si>
  <si>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</si>
  <si>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</si>
  <si>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</si>
  <si>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</si>
  <si>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</si>
  <si>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</si>
  <si>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</si>
  <si>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</si>
  <si>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</si>
  <si>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</si>
  <si>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</si>
  <si>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</si>
  <si>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</si>
  <si>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</si>
  <si>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</si>
  <si>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</si>
  <si>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</si>
  <si>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</si>
  <si>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</si>
  <si>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</si>
  <si>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</si>
  <si>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</si>
  <si>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</si>
  <si>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</si>
  <si>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</si>
  <si>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</si>
  <si>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</si>
  <si>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</si>
  <si>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</si>
  <si>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</si>
  <si>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</si>
  <si>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</si>
  <si>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</si>
  <si>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</si>
  <si>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</si>
  <si>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</si>
  <si>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</si>
  <si>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</si>
  <si>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</si>
  <si>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</si>
  <si>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</si>
  <si>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</si>
  <si>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</si>
  <si>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</si>
  <si>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</si>
  <si>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</si>
  <si>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</si>
  <si>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</si>
  <si>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</si>
  <si>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</si>
  <si>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</si>
  <si>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</si>
  <si>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</si>
  <si>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</si>
  <si>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</si>
  <si>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</si>
  <si>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</si>
  <si>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</si>
  <si>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</si>
  <si>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</si>
  <si>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</si>
  <si>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</si>
  <si>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</si>
  <si>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</si>
  <si>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</si>
  <si>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</si>
  <si>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</si>
  <si>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</si>
  <si>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</si>
  <si>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</si>
  <si>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</si>
  <si>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</si>
  <si>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</si>
  <si>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</si>
  <si>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</si>
  <si>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</si>
  <si>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</si>
  <si>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</si>
  <si>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</si>
  <si>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</si>
  <si>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</si>
  <si>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</si>
  <si>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</si>
  <si>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</si>
  <si>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</si>
  <si>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</si>
  <si>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</si>
  <si>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</si>
  <si>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</si>
  <si>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</si>
  <si>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</si>
  <si>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</si>
  <si>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</si>
  <si>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</si>
  <si>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</si>
  <si>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</si>
  <si>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</si>
  <si>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</si>
  <si>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</si>
  <si>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</si>
  <si>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</si>
  <si>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</si>
  <si>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</si>
  <si>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</si>
  <si>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</si>
  <si>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</si>
  <si>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</si>
  <si>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</si>
  <si>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</si>
  <si>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</si>
  <si>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</si>
  <si>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</si>
  <si>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</si>
  <si>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</si>
  <si>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</si>
  <si>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</si>
  <si>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</si>
  <si>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</si>
  <si>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</si>
  <si>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</si>
  <si>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</si>
  <si>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</si>
  <si>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</si>
  <si>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</si>
  <si>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</si>
  <si>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</si>
  <si>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</si>
  <si>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</si>
  <si>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</si>
  <si>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</si>
  <si>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</si>
  <si>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</si>
  <si>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</si>
  <si>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</si>
  <si>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</si>
  <si>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</si>
  <si>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</si>
  <si>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</si>
  <si>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</si>
  <si>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</si>
  <si>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</si>
  <si>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</si>
  <si>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</si>
  <si>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</si>
  <si>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</si>
  <si>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</si>
  <si>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</si>
  <si>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</si>
  <si>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</si>
  <si>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</si>
  <si>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</si>
  <si>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</si>
  <si>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</si>
  <si>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</si>
  <si>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</si>
  <si>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</si>
  <si>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</si>
  <si>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</si>
  <si>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</si>
  <si>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</si>
  <si>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</si>
  <si>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</si>
  <si>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</si>
  <si>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</si>
  <si>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</si>
  <si>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</si>
  <si>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</si>
  <si>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</si>
  <si>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</si>
  <si>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</si>
  <si>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</si>
  <si>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</si>
  <si>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</si>
  <si>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</si>
  <si>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</si>
  <si>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</si>
  <si>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</si>
  <si>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</si>
  <si>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</si>
  <si>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</si>
  <si>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</si>
  <si>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</si>
  <si>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</si>
  <si>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</si>
  <si>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</si>
  <si>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</si>
  <si>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</si>
  <si>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</si>
  <si>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</si>
  <si>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</si>
  <si>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</si>
  <si>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</si>
  <si>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</si>
  <si>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</si>
  <si>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</si>
  <si>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</si>
  <si>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</si>
  <si>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</si>
  <si>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</si>
  <si>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</si>
  <si>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</si>
  <si>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</si>
  <si>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</si>
  <si>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</si>
  <si>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</si>
  <si>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</si>
  <si>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</si>
  <si>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</si>
  <si>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</si>
  <si>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</si>
  <si>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</si>
  <si>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</si>
  <si>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</si>
  <si>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</si>
  <si>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</si>
  <si>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</si>
  <si>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</si>
  <si>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</si>
  <si>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</si>
  <si>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</si>
  <si>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</si>
  <si>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</si>
  <si>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</si>
  <si>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</si>
  <si>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</si>
  <si>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</si>
  <si>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</si>
  <si>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</si>
  <si>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</si>
  <si>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</si>
  <si>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</si>
  <si>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</si>
  <si>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</si>
  <si>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</si>
  <si>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</si>
  <si>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</si>
  <si>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</si>
  <si>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</si>
  <si>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</si>
  <si>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</si>
  <si>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</si>
  <si>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</si>
  <si>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</si>
  <si>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</si>
  <si>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</si>
  <si>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</si>
  <si>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</si>
  <si>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</si>
  <si>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</si>
  <si>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</si>
  <si>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</si>
  <si>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</si>
  <si>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</si>
  <si>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</si>
  <si>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</si>
  <si>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</si>
  <si>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</si>
  <si>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</si>
  <si>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</si>
  <si>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</si>
  <si>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</si>
  <si>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</si>
  <si>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</si>
  <si>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</si>
  <si>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</si>
  <si>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</si>
  <si>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</si>
  <si>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</si>
  <si>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</si>
  <si>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</si>
  <si>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</si>
  <si>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</si>
  <si>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</si>
  <si>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</si>
  <si>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</si>
  <si>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</si>
  <si>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</si>
  <si>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</si>
  <si>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</si>
  <si>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</si>
  <si>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</si>
  <si>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</si>
  <si>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</si>
  <si>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</si>
  <si>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</si>
  <si>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</si>
  <si>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</si>
  <si>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</si>
  <si>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</si>
  <si>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</si>
  <si>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</si>
  <si>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</si>
  <si>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</si>
  <si>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</si>
  <si>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</si>
  <si>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</si>
  <si>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</si>
  <si>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</si>
  <si>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</si>
  <si>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</si>
  <si>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</si>
  <si>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</si>
  <si>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</si>
  <si>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</si>
  <si>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</si>
  <si>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</si>
  <si>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</si>
  <si>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</si>
  <si>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</si>
  <si>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</si>
  <si>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</si>
  <si>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</si>
  <si>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</si>
  <si>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</si>
  <si>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</si>
  <si>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</si>
  <si>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</si>
  <si>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</si>
  <si>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</si>
  <si>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</si>
  <si>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</si>
  <si>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</si>
  <si>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</si>
  <si>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</si>
  <si>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</si>
  <si>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</si>
  <si>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</si>
  <si>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</si>
  <si>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</si>
  <si>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</si>
  <si>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</si>
  <si>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</si>
  <si>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</si>
  <si>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</si>
  <si>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</si>
  <si>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</si>
  <si>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</si>
  <si>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</si>
  <si>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</si>
  <si>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</si>
  <si>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</si>
  <si>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</si>
  <si>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</si>
  <si>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</si>
  <si>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</si>
  <si>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</si>
  <si>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</si>
  <si>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</si>
  <si>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</si>
  <si>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</si>
  <si>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</si>
  <si>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</si>
  <si>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</si>
  <si>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</si>
  <si>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</si>
  <si>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</si>
  <si>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</si>
  <si>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</si>
  <si>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</si>
  <si>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</si>
  <si>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</si>
  <si>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</si>
  <si>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</si>
  <si>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</si>
  <si>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</si>
  <si>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</si>
  <si>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</si>
  <si>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</si>
  <si>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</si>
  <si>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</si>
  <si>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</si>
  <si>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</si>
  <si>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</si>
  <si>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</si>
  <si>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</si>
  <si>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</si>
  <si>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</si>
  <si>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</si>
  <si>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</si>
  <si>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</si>
  <si>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</si>
  <si>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</si>
  <si>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</si>
  <si>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</si>
  <si>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</si>
  <si>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</si>
  <si>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</si>
  <si>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</si>
  <si>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</si>
  <si>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</si>
  <si>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</si>
  <si>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</si>
  <si>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</si>
  <si>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</si>
  <si>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</si>
  <si>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</si>
  <si>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</si>
  <si>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</si>
  <si>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</si>
  <si>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</si>
  <si>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</si>
  <si>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</si>
  <si>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</si>
  <si>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</si>
  <si>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</si>
  <si>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</si>
  <si>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</si>
  <si>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</si>
  <si>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</si>
  <si>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</si>
  <si>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</si>
  <si>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</si>
  <si>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</si>
  <si>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</si>
  <si>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</si>
  <si>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</si>
  <si>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</si>
  <si>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</si>
  <si>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</si>
  <si>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</si>
  <si>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</si>
  <si>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</si>
  <si>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</si>
  <si>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</si>
  <si>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</si>
  <si>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</si>
  <si>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</si>
  <si>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</si>
  <si>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</si>
  <si>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</si>
  <si>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</si>
  <si>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</si>
  <si>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</si>
  <si>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</si>
  <si>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</si>
  <si>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</si>
  <si>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</si>
  <si>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</si>
  <si>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</si>
  <si>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</si>
  <si>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</si>
  <si>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</si>
  <si>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</si>
  <si>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</si>
  <si>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</si>
  <si>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</si>
  <si>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</si>
  <si>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</si>
  <si>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</si>
  <si>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</si>
  <si>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</si>
  <si>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</si>
  <si>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</si>
  <si>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</si>
  <si>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</si>
  <si>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</si>
  <si>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</si>
  <si>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</si>
  <si>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</si>
  <si>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</si>
  <si>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</si>
  <si>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</si>
  <si>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</si>
  <si>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</si>
  <si>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</si>
  <si>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</si>
  <si>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</si>
  <si>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</si>
  <si>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</si>
  <si>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</si>
  <si>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</si>
  <si>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</si>
  <si>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</si>
  <si>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</si>
  <si>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</si>
  <si>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</si>
  <si>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</si>
  <si>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</si>
  <si>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</si>
  <si>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</si>
  <si>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</si>
  <si>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</si>
  <si>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</si>
  <si>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</si>
  <si>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</si>
  <si>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</si>
  <si>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</si>
  <si>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</si>
  <si>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</si>
  <si>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</si>
  <si>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</si>
  <si>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</si>
  <si>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</si>
  <si>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</si>
  <si>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</si>
  <si>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</si>
  <si>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</si>
  <si>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</si>
  <si>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</si>
  <si>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</si>
  <si>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</si>
  <si>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</si>
  <si>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</si>
  <si>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</si>
  <si>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</si>
  <si>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</si>
  <si>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</si>
  <si>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</si>
  <si>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</si>
  <si>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</si>
  <si>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</si>
  <si>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</si>
  <si>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</si>
  <si>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</si>
  <si>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</si>
  <si>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</si>
  <si>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</si>
  <si>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</si>
  <si>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</si>
  <si>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</si>
  <si>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</si>
  <si>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</si>
  <si>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</si>
  <si>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</si>
  <si>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</si>
  <si>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</si>
  <si>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</si>
  <si>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</si>
  <si>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</si>
  <si>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</si>
  <si>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</si>
  <si>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</si>
  <si>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</si>
  <si>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</si>
  <si>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</si>
  <si>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</si>
  <si>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</si>
  <si>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</si>
  <si>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</si>
  <si>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</si>
  <si>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</si>
  <si>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</si>
  <si>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</si>
  <si>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</si>
  <si>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</si>
  <si>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</si>
  <si>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</si>
  <si>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</si>
  <si>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</si>
  <si>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</si>
  <si>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</si>
  <si>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</si>
  <si>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</si>
  <si>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</si>
  <si>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</si>
  <si>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</si>
  <si>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</si>
  <si>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</si>
  <si>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</si>
  <si>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</si>
  <si>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</si>
  <si>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</si>
  <si>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</si>
  <si>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</si>
  <si>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</si>
  <si>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</si>
  <si>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</si>
  <si>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</si>
  <si>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</si>
  <si>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</si>
  <si>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</si>
  <si>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</si>
  <si>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</si>
  <si>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</si>
  <si>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</si>
  <si>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</si>
  <si>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</si>
  <si>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</si>
  <si>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</si>
  <si>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</si>
  <si>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</si>
  <si>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</si>
  <si>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</si>
  <si>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</si>
  <si>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</si>
  <si>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</si>
  <si>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</si>
  <si>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</si>
  <si>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</si>
  <si>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</si>
  <si>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</si>
  <si>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</si>
  <si>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</si>
  <si>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</si>
  <si>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</si>
  <si>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</si>
  <si>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</si>
  <si>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</si>
  <si>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</si>
  <si>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</si>
  <si>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</si>
  <si>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</si>
  <si>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</si>
  <si>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</si>
  <si>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</si>
  <si>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</si>
  <si>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</si>
  <si>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</si>
  <si>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</si>
  <si>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</si>
  <si>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</si>
  <si>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</si>
  <si>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</si>
  <si>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</si>
  <si>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</si>
  <si>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</si>
  <si>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</si>
  <si>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</si>
  <si>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</si>
  <si>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</si>
  <si>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</si>
  <si>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</si>
  <si>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</si>
  <si>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</si>
  <si>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</si>
  <si>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</si>
  <si>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</si>
  <si>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</si>
  <si>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</si>
  <si>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</si>
  <si>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</si>
  <si>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</si>
  <si>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</si>
  <si>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</si>
  <si>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</si>
  <si>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</si>
  <si>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</si>
  <si>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</si>
  <si>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</si>
  <si>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</si>
  <si>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</si>
  <si>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</si>
  <si>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</si>
  <si>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</si>
  <si>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</si>
  <si>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</si>
  <si>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</si>
  <si>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</si>
  <si>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</si>
  <si>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</si>
  <si>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</si>
  <si>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</si>
  <si>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</si>
  <si>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</si>
  <si>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</si>
  <si>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</si>
  <si>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</si>
  <si>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</si>
  <si>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</si>
  <si>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</si>
  <si>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</si>
  <si>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</si>
  <si>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</si>
  <si>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</si>
  <si>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</si>
  <si>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</si>
  <si>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</si>
  <si>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</si>
  <si>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</si>
  <si>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</si>
  <si>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</si>
  <si>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</si>
  <si>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</si>
  <si>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</si>
  <si>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</si>
  <si>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</si>
  <si>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</si>
  <si>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</si>
  <si>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</si>
  <si>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</si>
  <si>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</si>
  <si>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</si>
  <si>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</si>
  <si>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</si>
  <si>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</si>
  <si>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</si>
  <si>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</si>
  <si>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</si>
  <si>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</si>
  <si>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</si>
  <si>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</si>
  <si>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</si>
  <si>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</si>
  <si>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</si>
  <si>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</si>
  <si>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</si>
  <si>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</si>
  <si>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</si>
  <si>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</si>
  <si>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</si>
  <si>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</si>
  <si>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</si>
  <si>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</si>
  <si>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</si>
  <si>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</si>
  <si>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</si>
  <si>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</si>
  <si>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</si>
  <si>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</si>
  <si>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</si>
  <si>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</si>
  <si>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</si>
  <si>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</si>
  <si>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</si>
  <si>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</si>
  <si>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</si>
  <si>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</si>
  <si>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</si>
  <si>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</si>
  <si>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</si>
  <si>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</si>
  <si>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</si>
  <si>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</si>
  <si>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</si>
  <si>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</si>
  <si>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</si>
  <si>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</si>
  <si>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</si>
  <si>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</si>
  <si>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</si>
  <si>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</si>
  <si>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</si>
  <si>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</si>
  <si>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</si>
  <si>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</si>
  <si>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</si>
  <si>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</si>
  <si>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</si>
  <si>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</si>
  <si>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</si>
  <si>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</si>
  <si>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</si>
  <si>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</si>
  <si>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</si>
  <si>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</si>
  <si>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</si>
  <si>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</si>
  <si>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</si>
  <si>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</si>
  <si>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</si>
  <si>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</si>
  <si>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</si>
  <si>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</si>
  <si>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</si>
  <si>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</si>
  <si>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</si>
  <si>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</si>
  <si>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</si>
  <si>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</si>
  <si>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</si>
  <si>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</si>
  <si>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</si>
  <si>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</si>
  <si>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</si>
  <si>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</si>
  <si>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</si>
  <si>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</si>
  <si>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</si>
  <si>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</si>
  <si>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</si>
  <si>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</si>
  <si>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</si>
  <si>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</si>
  <si>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</si>
  <si>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</si>
  <si>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</si>
  <si>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</si>
  <si>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</si>
  <si>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</si>
  <si>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</si>
  <si>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</si>
  <si>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</si>
  <si>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</si>
  <si>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</si>
  <si>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</si>
  <si>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</si>
  <si>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</si>
  <si>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</si>
  <si>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</si>
  <si>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</si>
  <si>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</si>
  <si>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</si>
  <si>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</si>
  <si>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</si>
  <si>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</si>
  <si>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</si>
  <si>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</si>
  <si>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</si>
  <si>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</si>
  <si>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</si>
  <si>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</si>
  <si>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</si>
  <si>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</si>
  <si>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</si>
  <si>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</si>
  <si>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</si>
  <si>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</si>
  <si>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</si>
  <si>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</si>
  <si>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</si>
  <si>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</si>
  <si>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</si>
  <si>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</si>
  <si>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</si>
  <si>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</si>
  <si>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</si>
  <si>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</si>
  <si>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</si>
  <si>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</si>
  <si>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</si>
  <si>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</si>
  <si>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</si>
  <si>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</si>
  <si>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</si>
  <si>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</si>
  <si>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</si>
  <si>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</si>
  <si>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</si>
  <si>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</si>
  <si>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</si>
  <si>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</si>
  <si>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</si>
  <si>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</si>
  <si>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</si>
  <si>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</si>
  <si>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</si>
  <si>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</si>
  <si>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</si>
  <si>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</si>
  <si>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</si>
  <si>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</si>
  <si>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</si>
  <si>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</si>
  <si>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</si>
  <si>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</si>
  <si>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</si>
  <si>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</si>
  <si>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</si>
  <si>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</si>
  <si>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</si>
  <si>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</si>
  <si>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</si>
  <si>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</si>
  <si>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</si>
  <si>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</si>
  <si>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</si>
  <si>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</si>
  <si>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</si>
  <si>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</si>
  <si>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</si>
  <si>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</si>
  <si>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</si>
  <si>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</si>
  <si>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</si>
  <si>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</si>
  <si>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</si>
  <si>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</si>
  <si>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</si>
  <si>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</si>
  <si>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</si>
  <si>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</si>
  <si>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</si>
  <si>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</si>
  <si>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</si>
  <si>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</si>
  <si>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</si>
  <si>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</si>
  <si>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</si>
  <si>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</si>
  <si>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</si>
  <si>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</si>
  <si>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</si>
  <si>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</si>
  <si>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</si>
  <si>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</si>
  <si>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</si>
  <si>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</si>
  <si>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</si>
  <si>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</si>
  <si>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</si>
  <si>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</si>
  <si>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</si>
  <si>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</si>
  <si>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</si>
  <si>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</si>
  <si>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</si>
  <si>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</si>
  <si>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</si>
  <si>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</si>
  <si>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</si>
  <si>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</si>
  <si>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</si>
  <si>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</si>
  <si>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</si>
  <si>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</si>
  <si>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</si>
  <si>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</si>
  <si>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</si>
  <si>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</si>
  <si>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</si>
  <si>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</si>
  <si>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</si>
  <si>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</si>
  <si>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</si>
  <si>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</si>
  <si>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</si>
  <si>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</si>
  <si>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</si>
  <si>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</si>
  <si>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</si>
  <si>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</si>
  <si>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</si>
  <si>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</si>
  <si>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</si>
  <si>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</si>
  <si>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</si>
  <si>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</si>
  <si>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</si>
  <si>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</si>
  <si>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</si>
  <si>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</si>
  <si>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</si>
  <si>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</si>
  <si>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</si>
  <si>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</si>
  <si>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</si>
  <si>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</si>
  <si>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</si>
  <si>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</si>
  <si>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</si>
  <si>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</si>
  <si>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</si>
  <si>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</si>
  <si>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</si>
  <si>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</si>
  <si>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</si>
  <si>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</si>
  <si>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</si>
  <si>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</si>
  <si>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</si>
  <si>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</si>
  <si>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</si>
  <si>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</si>
  <si>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</si>
  <si>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</si>
  <si>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</si>
  <si>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</si>
  <si>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</si>
  <si>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</si>
  <si>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</si>
  <si>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</si>
  <si>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</si>
  <si>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</si>
  <si>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</si>
  <si>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</si>
  <si>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</si>
  <si>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</si>
  <si>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</si>
  <si>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</si>
  <si>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</si>
  <si>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</si>
  <si>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</si>
  <si>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</si>
  <si>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</si>
  <si>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</si>
  <si>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</si>
  <si>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</si>
  <si>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</si>
  <si>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</si>
  <si>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</si>
  <si>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</si>
  <si>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</si>
  <si>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</si>
  <si>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</si>
  <si>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</si>
  <si>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</si>
  <si>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</si>
  <si>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</si>
  <si>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</si>
  <si>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</si>
  <si>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</si>
  <si>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</si>
  <si>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</si>
  <si>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</si>
  <si>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</si>
  <si>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</si>
  <si>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</si>
  <si>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</si>
  <si>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</si>
  <si>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</si>
  <si>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</si>
  <si>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</si>
  <si>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</si>
  <si>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</si>
  <si>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</si>
  <si>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</si>
  <si>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</si>
  <si>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</si>
  <si>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</si>
  <si>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</si>
  <si>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</si>
  <si>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</si>
  <si>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</si>
  <si>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</si>
  <si>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</si>
  <si>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</si>
  <si>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</si>
  <si>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</si>
  <si>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</si>
  <si>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</si>
  <si>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</si>
  <si>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</si>
  <si>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</si>
  <si>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</si>
  <si>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</si>
  <si>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</si>
  <si>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</si>
  <si>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</si>
  <si>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</si>
  <si>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</si>
  <si>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</si>
  <si>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</si>
  <si>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</si>
  <si>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</si>
  <si>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</si>
  <si>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</si>
  <si>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</si>
  <si>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</si>
  <si>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</si>
  <si>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</si>
  <si>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</si>
  <si>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</si>
  <si>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</si>
  <si>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</si>
  <si>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</si>
  <si>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</si>
  <si>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</si>
  <si>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</si>
  <si>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</si>
  <si>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</si>
  <si>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</si>
  <si>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</si>
  <si>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</si>
  <si>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</si>
  <si>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</si>
  <si>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</si>
  <si>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</si>
  <si>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</si>
  <si>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</si>
  <si>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</si>
  <si>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</si>
  <si>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</si>
  <si>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</si>
  <si>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</si>
  <si>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</si>
  <si>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</si>
  <si>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</si>
  <si>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</si>
  <si>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</si>
  <si>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</si>
  <si>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</si>
  <si>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</si>
  <si>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</si>
  <si>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</si>
  <si>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</si>
  <si>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</si>
  <si>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</si>
  <si>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</si>
  <si>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</si>
  <si>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</si>
  <si>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</si>
  <si>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</si>
  <si>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</si>
  <si>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</si>
  <si>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</si>
  <si>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</si>
  <si>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</si>
  <si>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</si>
  <si>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</si>
  <si>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</si>
  <si>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</si>
  <si>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</si>
  <si>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</si>
  <si>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</si>
  <si>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</si>
  <si>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</si>
  <si>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</si>
  <si>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</si>
  <si>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</si>
  <si>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</si>
  <si>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</si>
  <si>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</si>
  <si>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</si>
  <si>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</si>
  <si>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</si>
  <si>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</si>
  <si>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</si>
  <si>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</si>
  <si>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</si>
  <si>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</si>
  <si>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</si>
  <si>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</si>
  <si>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</si>
  <si>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</si>
  <si>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</si>
  <si>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</si>
  <si>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</si>
  <si>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</si>
  <si>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</si>
  <si>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</si>
  <si>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</si>
  <si>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</si>
  <si>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</si>
  <si>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</si>
  <si>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</si>
  <si>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</si>
  <si>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</si>
  <si>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</si>
  <si>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</si>
  <si>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</si>
  <si>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</si>
  <si>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</si>
  <si>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</si>
  <si>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</si>
  <si>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</si>
  <si>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</si>
  <si>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</si>
  <si>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</si>
  <si>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</si>
  <si>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</si>
  <si>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</si>
  <si>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</si>
  <si>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</si>
  <si>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</si>
  <si>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</si>
  <si>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</si>
  <si>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</si>
  <si>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</si>
  <si>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</si>
  <si>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</si>
  <si>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</si>
  <si>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</si>
  <si>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</si>
  <si>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</si>
  <si>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</si>
  <si>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</si>
  <si>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</si>
  <si>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</si>
  <si>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</si>
  <si>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</si>
  <si>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</si>
  <si>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</si>
  <si>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</si>
  <si>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</si>
  <si>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</si>
  <si>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</si>
  <si>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</si>
  <si>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</si>
  <si>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</si>
  <si>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</si>
  <si>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</si>
  <si>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</si>
  <si>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</si>
  <si>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</si>
  <si>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</si>
  <si>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</si>
  <si>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</si>
  <si>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</si>
  <si>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</si>
  <si>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</si>
  <si>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</si>
  <si>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</si>
  <si>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</si>
  <si>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</si>
  <si>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</si>
  <si>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</si>
  <si>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</si>
  <si>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</si>
  <si>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</si>
  <si>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</si>
  <si>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</si>
  <si>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</si>
  <si>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</si>
  <si>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</si>
  <si>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</si>
  <si>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</si>
  <si>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</si>
  <si>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</si>
  <si>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</si>
  <si>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</si>
  <si>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</si>
  <si>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</si>
  <si>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</si>
  <si>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</si>
  <si>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</si>
  <si>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</si>
  <si>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</si>
  <si>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</si>
  <si>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</si>
  <si>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</si>
  <si>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</si>
  <si>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</si>
  <si>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</si>
  <si>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</si>
  <si>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</si>
  <si>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</si>
  <si>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</si>
  <si>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</si>
  <si>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</si>
  <si>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</si>
  <si>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</si>
  <si>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</si>
  <si>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</si>
  <si>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</si>
  <si>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</si>
  <si>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</si>
  <si>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</si>
  <si>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</si>
  <si>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</si>
  <si>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</si>
  <si>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</si>
  <si>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</si>
  <si>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</si>
  <si>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</si>
  <si>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</si>
  <si>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</si>
  <si>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</si>
  <si>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</si>
  <si>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</si>
  <si>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</si>
  <si>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</si>
  <si>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</si>
  <si>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</si>
  <si>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</si>
  <si>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</si>
  <si>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</si>
  <si>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</si>
  <si>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</si>
  <si>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</si>
  <si>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</si>
  <si>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</si>
  <si>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</si>
  <si>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</si>
  <si>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</si>
  <si>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</si>
  <si>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</si>
  <si>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</si>
  <si>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</si>
  <si>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</si>
  <si>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</si>
  <si>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</si>
  <si>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</si>
  <si>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</si>
  <si>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</si>
  <si>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</si>
  <si>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</si>
  <si>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</si>
  <si>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</si>
  <si>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</si>
  <si>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</si>
  <si>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</si>
  <si>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</si>
  <si>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</si>
  <si>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</si>
  <si>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</si>
  <si>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</si>
  <si>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</si>
  <si>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</si>
  <si>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</si>
  <si>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</si>
  <si>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</si>
  <si>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</si>
  <si>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</si>
  <si>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</si>
  <si>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</si>
  <si>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</si>
  <si>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</si>
  <si>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</si>
  <si>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</si>
  <si>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</si>
  <si>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</si>
  <si>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</si>
  <si>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</si>
  <si>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</si>
  <si>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</si>
  <si>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</si>
  <si>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</si>
  <si>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</si>
  <si>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</si>
  <si>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</si>
  <si>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</si>
  <si>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</si>
  <si>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</si>
  <si>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</si>
  <si>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</si>
  <si>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</si>
  <si>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</si>
  <si>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</si>
  <si>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</si>
  <si>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</si>
  <si>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</si>
  <si>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</si>
  <si>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</si>
  <si>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</si>
  <si>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</si>
  <si>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</si>
  <si>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</si>
  <si>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</si>
  <si>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</si>
  <si>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</si>
  <si>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</si>
  <si>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</si>
  <si>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</si>
  <si>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</si>
  <si>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</si>
  <si>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</si>
  <si>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</si>
  <si>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</si>
  <si>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</si>
  <si>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</si>
  <si>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</si>
  <si>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</si>
  <si>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</si>
  <si>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</si>
  <si>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</si>
  <si>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</si>
  <si>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</si>
  <si>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</si>
  <si>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</si>
  <si>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</si>
  <si>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</si>
  <si>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</si>
  <si>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</si>
  <si>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</si>
  <si>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</si>
  <si>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</si>
  <si>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</si>
  <si>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</si>
  <si>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</si>
  <si>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</si>
  <si>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</si>
  <si>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</si>
  <si>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</si>
  <si>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</si>
  <si>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</si>
  <si>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</si>
  <si>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</si>
  <si>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</si>
  <si>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</si>
  <si>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</si>
  <si>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</si>
  <si>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</si>
  <si>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</si>
  <si>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</si>
  <si>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</si>
  <si>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</si>
  <si>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</si>
  <si>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</si>
  <si>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</si>
  <si>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</si>
  <si>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</si>
  <si>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</si>
  <si>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</si>
  <si>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</si>
  <si>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</si>
  <si>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</si>
  <si>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</si>
  <si>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</si>
  <si>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</si>
  <si>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</si>
  <si>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</si>
  <si>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</si>
  <si>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</si>
  <si>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</si>
  <si>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</si>
  <si>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</si>
  <si>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</si>
  <si>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</si>
  <si>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</si>
  <si>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</si>
  <si>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</si>
  <si>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</si>
  <si>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</si>
  <si>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</si>
  <si>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</si>
  <si>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</si>
  <si>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</si>
  <si>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</si>
  <si>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</si>
  <si>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</si>
  <si>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</si>
  <si>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</si>
  <si>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</si>
  <si>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</si>
  <si>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</si>
  <si>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</si>
  <si>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</si>
  <si>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</si>
  <si>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</si>
  <si>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</si>
  <si>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</si>
  <si>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</si>
  <si>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</si>
  <si>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</si>
  <si>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</si>
  <si>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</si>
  <si>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</si>
  <si>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</si>
  <si>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</si>
  <si>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</si>
  <si>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</si>
  <si>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</si>
  <si>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</si>
  <si>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</si>
  <si>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</si>
  <si>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</si>
  <si>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</si>
  <si>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</si>
  <si>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</si>
  <si>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</si>
  <si>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</si>
  <si>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</si>
  <si>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</si>
  <si>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</si>
  <si>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</si>
  <si>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</si>
  <si>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</si>
  <si>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</si>
  <si>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</si>
  <si>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</si>
  <si>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</si>
  <si>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</si>
  <si>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</si>
  <si>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</si>
  <si>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</si>
  <si>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</si>
  <si>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</si>
  <si>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</si>
  <si>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</si>
  <si>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</si>
  <si>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</si>
  <si>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</si>
  <si>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</si>
  <si>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</si>
  <si>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</si>
  <si>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</si>
  <si>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</si>
  <si>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</si>
  <si>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</si>
  <si>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</si>
  <si>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</si>
  <si>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</si>
  <si>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</si>
  <si>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</si>
  <si>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</si>
  <si>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</si>
  <si>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</si>
  <si>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</si>
  <si>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</si>
  <si>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</si>
  <si>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</si>
  <si>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</si>
  <si>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</si>
  <si>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</si>
  <si>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</si>
  <si>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</si>
  <si>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</si>
  <si>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</si>
  <si>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</si>
  <si>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</si>
  <si>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</si>
  <si>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</si>
  <si>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</si>
  <si>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</si>
  <si>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</si>
  <si>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</si>
  <si>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</si>
  <si>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</si>
  <si>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</si>
  <si>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</si>
  <si>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</si>
  <si>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</si>
  <si>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</si>
  <si>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</si>
  <si>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</si>
  <si>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</si>
  <si>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</si>
  <si>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</si>
  <si>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</si>
  <si>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</si>
  <si>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</si>
  <si>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</si>
  <si>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</si>
  <si>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</si>
  <si>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</si>
  <si>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</si>
  <si>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</si>
  <si>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</si>
  <si>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</si>
  <si>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</si>
  <si>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</si>
  <si>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</si>
  <si>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</si>
  <si>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</si>
  <si>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</si>
  <si>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</si>
  <si>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</si>
  <si>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</si>
  <si>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</si>
  <si>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</si>
  <si>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</si>
  <si>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</si>
  <si>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</si>
  <si>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</si>
  <si>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</si>
  <si>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</si>
  <si>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</si>
  <si>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</si>
  <si>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</si>
  <si>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</si>
  <si>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</si>
  <si>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</si>
  <si>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</si>
  <si>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</si>
  <si>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</si>
  <si>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</si>
  <si>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</si>
  <si>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</si>
  <si>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</si>
  <si>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</si>
  <si>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</si>
  <si>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</si>
  <si>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</si>
  <si>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</si>
  <si>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</si>
  <si>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</si>
  <si>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</si>
  <si>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</si>
  <si>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</si>
  <si>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</si>
  <si>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</si>
  <si>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</si>
  <si>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</si>
  <si>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</si>
  <si>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</si>
  <si>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</si>
  <si>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</si>
  <si>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</si>
  <si>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</si>
  <si>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</si>
  <si>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</si>
  <si>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</si>
  <si>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</si>
  <si>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</si>
  <si>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</si>
  <si>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</si>
  <si>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</si>
  <si>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</si>
  <si>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</si>
  <si>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</si>
  <si>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</si>
  <si>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</si>
  <si>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</si>
  <si>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</si>
  <si>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</si>
  <si>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</si>
  <si>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</si>
  <si>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</si>
  <si>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</si>
  <si>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</si>
  <si>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</si>
  <si>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</si>
  <si>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</si>
  <si>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</si>
  <si>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</si>
  <si>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</si>
  <si>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</si>
  <si>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</si>
  <si>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</si>
  <si>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</si>
  <si>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</si>
  <si>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</si>
  <si>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</si>
  <si>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</si>
  <si>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</si>
  <si>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</si>
  <si>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</si>
  <si>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</si>
  <si>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</si>
  <si>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</si>
  <si>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</si>
  <si>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</si>
  <si>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</si>
  <si>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</si>
  <si>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</si>
  <si>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</si>
  <si>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</si>
  <si>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</si>
  <si>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</si>
  <si>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</si>
  <si>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</si>
  <si>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</si>
  <si>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</si>
  <si>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</si>
  <si>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</si>
  <si>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</si>
  <si>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</si>
  <si>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</si>
  <si>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</si>
  <si>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</si>
  <si>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</si>
  <si>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</si>
  <si>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</si>
  <si>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</si>
  <si>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</si>
  <si>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</si>
  <si>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</si>
  <si>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</si>
  <si>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</si>
  <si>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</si>
  <si>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</si>
  <si>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</si>
  <si>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</si>
  <si>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</si>
  <si>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</si>
  <si>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</si>
  <si>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</si>
  <si>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</si>
  <si>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</si>
  <si>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</si>
  <si>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</si>
  <si>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</si>
  <si>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</si>
  <si>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</si>
  <si>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</si>
  <si>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</si>
  <si>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</si>
  <si>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</si>
  <si>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</si>
  <si>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</si>
  <si>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</si>
  <si>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</si>
  <si>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</si>
  <si>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</si>
  <si>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</si>
  <si>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</si>
  <si>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</si>
  <si>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</si>
  <si>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</si>
  <si>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</si>
  <si>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</si>
  <si>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</si>
  <si>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</si>
  <si>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</si>
  <si>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</si>
  <si>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</si>
  <si>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</si>
  <si>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</si>
  <si>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</si>
  <si>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</si>
  <si>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</si>
  <si>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</si>
  <si>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</si>
  <si>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</si>
  <si>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</si>
  <si>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</si>
  <si>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</si>
  <si>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</si>
  <si>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</si>
  <si>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</si>
  <si>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</si>
  <si>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</si>
  <si>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</si>
  <si>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</si>
  <si>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</si>
  <si>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</si>
  <si>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</si>
  <si>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</si>
  <si>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</si>
  <si>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</si>
  <si>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</si>
  <si>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</si>
  <si>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</si>
  <si>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</si>
  <si>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</si>
  <si>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</si>
  <si>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</si>
  <si>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</si>
  <si>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</si>
  <si>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</si>
  <si>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</si>
  <si>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</si>
  <si>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</si>
  <si>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</si>
  <si>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</si>
  <si>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</si>
  <si>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</si>
  <si>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</si>
  <si>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</si>
  <si>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</si>
  <si>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</si>
  <si>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</si>
  <si>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</si>
  <si>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</si>
  <si>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</si>
  <si>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</si>
  <si>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</si>
  <si>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</si>
  <si>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</si>
  <si>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</si>
  <si>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</si>
  <si>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</si>
  <si>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</si>
  <si>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</si>
  <si>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</si>
  <si>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</si>
  <si>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</si>
  <si>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</si>
  <si>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</si>
  <si>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</si>
  <si>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</si>
  <si>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</si>
  <si>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</si>
  <si>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</si>
  <si>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</si>
  <si>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</si>
  <si>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</si>
  <si>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</si>
  <si>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</si>
  <si>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</si>
  <si>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</si>
  <si>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</si>
  <si>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</si>
  <si>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</si>
  <si>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</si>
  <si>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</si>
  <si>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</si>
  <si>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</si>
  <si>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</si>
  <si>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</si>
  <si>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</si>
  <si>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</si>
  <si>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</si>
  <si>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</si>
  <si>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</si>
  <si>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</si>
  <si>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</si>
  <si>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</si>
  <si>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</si>
  <si>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</si>
  <si>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</si>
  <si>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</si>
  <si>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</si>
  <si>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</si>
  <si>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</si>
  <si>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</si>
  <si>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</si>
  <si>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</si>
  <si>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</si>
  <si>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</si>
  <si>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</si>
  <si>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</si>
  <si>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</si>
  <si>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</si>
  <si>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</si>
  <si>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</si>
  <si>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</si>
  <si>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</si>
  <si>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</si>
  <si>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</si>
  <si>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</si>
  <si>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</si>
  <si>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</si>
  <si>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</si>
  <si>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</si>
  <si>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</si>
  <si>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</si>
  <si>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</si>
  <si>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</si>
  <si>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</si>
  <si>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</si>
  <si>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</si>
  <si>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</si>
  <si>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</si>
  <si>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</si>
  <si>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</si>
  <si>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</si>
  <si>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</si>
  <si>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</si>
  <si>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</si>
  <si>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</si>
  <si>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</si>
  <si>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</si>
  <si>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</si>
  <si>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</si>
  <si>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</si>
  <si>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</si>
  <si>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</si>
  <si>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</si>
  <si>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</si>
  <si>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</si>
  <si>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</si>
  <si>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</si>
  <si>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</si>
  <si>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</si>
  <si>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</si>
  <si>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</si>
  <si>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</si>
  <si>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</si>
  <si>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</si>
  <si>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</si>
  <si>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</si>
  <si>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</si>
  <si>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</si>
  <si>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</si>
  <si>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</si>
  <si>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</si>
  <si>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</si>
  <si>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</si>
  <si>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</si>
  <si>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</si>
  <si>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</si>
  <si>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</si>
  <si>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</si>
  <si>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</si>
  <si>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</si>
  <si>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</si>
  <si>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</si>
  <si>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</si>
  <si>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</si>
  <si>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</si>
  <si>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</si>
  <si>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</si>
  <si>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</si>
  <si>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</si>
  <si>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</si>
  <si>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</si>
  <si>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</si>
  <si>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</si>
  <si>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</si>
  <si>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</si>
  <si>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</si>
  <si>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</si>
  <si>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</si>
  <si>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</si>
  <si>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</si>
  <si>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</si>
  <si>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</si>
  <si>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</si>
  <si>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</si>
  <si>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</si>
  <si>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</si>
  <si>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</si>
  <si>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</si>
  <si>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</si>
  <si>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</si>
  <si>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</si>
  <si>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</si>
  <si>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</si>
  <si>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</si>
  <si>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</si>
  <si>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</si>
  <si>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</si>
  <si>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</si>
  <si>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</si>
  <si>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</si>
  <si>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</si>
  <si>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</si>
  <si>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</si>
  <si>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</si>
  <si>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</si>
  <si>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</si>
  <si>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</si>
  <si>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</si>
  <si>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</si>
  <si>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</si>
  <si>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</si>
  <si>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</si>
  <si>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</si>
  <si>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</si>
  <si>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</si>
  <si>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</si>
  <si>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</si>
  <si>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</si>
  <si>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</si>
  <si>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</si>
  <si>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</si>
  <si>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</si>
  <si>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</si>
  <si>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</si>
  <si>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</si>
  <si>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</si>
  <si>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</si>
  <si>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</si>
  <si>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</si>
  <si>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</si>
  <si>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</si>
  <si>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</si>
  <si>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</si>
  <si>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</si>
  <si>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</si>
  <si>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</si>
  <si>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</si>
  <si>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</si>
  <si>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</si>
  <si>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</si>
  <si>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</si>
  <si>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</si>
  <si>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</si>
  <si>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</si>
  <si>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</si>
  <si>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</si>
  <si>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</si>
  <si>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</si>
  <si>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</si>
  <si>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</si>
  <si>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</si>
  <si>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</si>
  <si>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</si>
  <si>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</si>
  <si>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</si>
  <si>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</si>
  <si>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</si>
  <si>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</si>
  <si>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</si>
  <si>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</si>
  <si>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</si>
  <si>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</si>
  <si>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</si>
  <si>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</si>
  <si>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</si>
  <si>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</si>
  <si>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</si>
  <si>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</si>
  <si>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</si>
  <si>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</si>
  <si>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</si>
  <si>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</si>
  <si>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</si>
  <si>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</si>
  <si>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</si>
  <si>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</si>
  <si>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</si>
  <si>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</si>
  <si>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</si>
  <si>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</si>
  <si>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</si>
  <si>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</si>
  <si>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</si>
  <si>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</si>
  <si>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</si>
  <si>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</si>
  <si>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</si>
  <si>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</si>
  <si>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</si>
  <si>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</si>
  <si>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</si>
  <si>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</si>
  <si>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</si>
  <si>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</si>
  <si>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</si>
  <si>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</si>
  <si>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</si>
  <si>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</si>
  <si>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</si>
  <si>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</si>
  <si>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</si>
  <si>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</si>
  <si>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</si>
  <si>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</si>
  <si>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</si>
  <si>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</si>
  <si>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</si>
  <si>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</si>
  <si>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</si>
  <si>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</si>
  <si>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</si>
  <si>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</si>
  <si>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</si>
  <si>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</si>
  <si>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</si>
  <si>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</si>
  <si>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</si>
  <si>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</si>
  <si>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</si>
  <si>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</si>
  <si>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</si>
  <si>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</si>
  <si>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</si>
  <si>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</si>
  <si>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</si>
  <si>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</si>
  <si>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</si>
  <si>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</si>
  <si>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</si>
  <si>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</si>
  <si>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</si>
  <si>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</si>
  <si>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</si>
  <si>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</si>
  <si>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</si>
  <si>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</si>
  <si>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</si>
  <si>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</si>
  <si>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</si>
  <si>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</si>
  <si>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</si>
  <si>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</si>
  <si>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</si>
  <si>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</si>
  <si>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</si>
  <si>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</si>
  <si>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</si>
  <si>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</si>
  <si>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</si>
  <si>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</si>
  <si>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</si>
  <si>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</si>
  <si>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</si>
  <si>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</si>
  <si>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</si>
  <si>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</si>
  <si>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</si>
  <si>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</si>
  <si>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</si>
  <si>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</si>
  <si>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</si>
  <si>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</si>
  <si>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</si>
  <si>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</si>
  <si>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</si>
  <si>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</si>
  <si>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</si>
  <si>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</si>
  <si>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</si>
  <si>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</si>
  <si>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</si>
  <si>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</si>
  <si>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</si>
  <si>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</si>
  <si>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</si>
  <si>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</si>
  <si>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</si>
  <si>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</si>
  <si>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</si>
  <si>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</si>
  <si>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</si>
  <si>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</si>
  <si>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</si>
  <si>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</si>
  <si>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</si>
  <si>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</si>
  <si>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</si>
  <si>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</si>
  <si>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</si>
  <si>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</si>
  <si>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</si>
  <si>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</si>
  <si>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</si>
  <si>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</si>
  <si>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</si>
  <si>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</si>
  <si>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</si>
  <si>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</si>
  <si>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</si>
  <si>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</si>
  <si>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</si>
  <si>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</si>
  <si>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</si>
  <si>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</si>
  <si>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</si>
  <si>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</si>
  <si>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</si>
  <si>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</si>
  <si>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</si>
  <si>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</si>
  <si>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</si>
  <si>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</si>
  <si>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</si>
  <si>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</si>
  <si>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</si>
  <si>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</si>
  <si>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</si>
  <si>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</si>
  <si>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</si>
  <si>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</si>
  <si>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</si>
  <si>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</si>
  <si>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</si>
  <si>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</si>
  <si>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</si>
  <si>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</si>
  <si>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</si>
  <si>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</si>
  <si>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</si>
  <si>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</si>
  <si>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</si>
  <si>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</si>
  <si>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</si>
  <si>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</si>
  <si>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</si>
  <si>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</si>
  <si>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</si>
  <si>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</si>
  <si>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</si>
  <si>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</si>
  <si>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</si>
  <si>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</si>
  <si>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</si>
  <si>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</si>
  <si>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</si>
  <si>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</si>
  <si>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</si>
  <si>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</si>
  <si>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</si>
  <si>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</si>
  <si>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</si>
  <si>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</si>
  <si>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</si>
  <si>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</si>
  <si>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</si>
  <si>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</si>
  <si>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</si>
  <si>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</si>
  <si>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</si>
  <si>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</si>
  <si>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</si>
  <si>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</si>
  <si>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</si>
  <si>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</si>
  <si>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</si>
  <si>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</si>
  <si>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</si>
  <si>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</si>
  <si>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</si>
  <si>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</si>
  <si>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</si>
  <si>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</si>
  <si>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</si>
  <si>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</si>
  <si>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</si>
  <si>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</si>
  <si>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</si>
  <si>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</si>
  <si>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</si>
  <si>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</si>
  <si>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</si>
  <si>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</si>
  <si>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</si>
  <si>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</si>
  <si>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</si>
  <si>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</si>
  <si>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</si>
  <si>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</si>
  <si>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</si>
  <si>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</si>
  <si>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</si>
  <si>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</si>
  <si>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</si>
  <si>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</si>
  <si>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</si>
  <si>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</si>
  <si>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</si>
  <si>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</si>
  <si>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</si>
  <si>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</si>
  <si>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</si>
  <si>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</si>
  <si>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</si>
  <si>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</si>
  <si>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</si>
  <si>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</si>
  <si>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</si>
  <si>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</si>
  <si>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</si>
  <si>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</si>
  <si>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</si>
  <si>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</si>
  <si>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</si>
  <si>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</si>
  <si>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</si>
  <si>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</si>
  <si>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</si>
  <si>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</si>
  <si>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</si>
  <si>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</si>
  <si>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</si>
  <si>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</si>
  <si>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</si>
  <si>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</si>
  <si>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</si>
  <si>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</si>
  <si>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</si>
  <si>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</si>
  <si>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</si>
  <si>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</si>
  <si>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</si>
  <si>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</si>
  <si>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</si>
  <si>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</si>
  <si>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</si>
  <si>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</si>
  <si>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</si>
  <si>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</si>
  <si>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</si>
  <si>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</si>
  <si>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</si>
  <si>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</si>
  <si>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</si>
  <si>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</si>
  <si>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</si>
  <si>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</si>
  <si>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</si>
  <si>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</si>
  <si>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</si>
  <si>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</si>
  <si>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</si>
  <si>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</si>
  <si>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</si>
  <si>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</si>
  <si>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</si>
  <si>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</si>
  <si>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</si>
  <si>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</si>
  <si>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</si>
  <si>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</si>
  <si>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</si>
  <si>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</si>
  <si>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</si>
  <si>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</si>
  <si>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</si>
  <si>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</si>
  <si>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</si>
  <si>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</si>
  <si>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</si>
  <si>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</si>
  <si>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</si>
  <si>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</si>
  <si>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</si>
  <si>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</si>
  <si>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</si>
  <si>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</si>
  <si>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</si>
  <si>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</si>
  <si>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</si>
  <si>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</si>
  <si>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</si>
  <si>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</si>
  <si>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</si>
  <si>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</si>
  <si>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</si>
  <si>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</si>
  <si>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</si>
  <si>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</si>
  <si>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</si>
  <si>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</si>
  <si>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</si>
  <si>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</si>
  <si>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</si>
  <si>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</si>
  <si>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</si>
  <si>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</si>
  <si>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</si>
  <si>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</si>
  <si>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</si>
  <si>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</si>
  <si>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</si>
  <si>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</si>
  <si>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</si>
  <si>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</si>
  <si>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</si>
  <si>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</si>
  <si>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</si>
  <si>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</si>
  <si>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</si>
  <si>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</si>
  <si>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</si>
  <si>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</si>
  <si>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</si>
  <si>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</si>
  <si>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</si>
  <si>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</si>
  <si>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</si>
  <si>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</si>
  <si>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</si>
  <si>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</si>
  <si>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</si>
  <si>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</si>
  <si>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</si>
  <si>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</si>
  <si>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</si>
  <si>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</si>
  <si>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</si>
  <si>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</si>
  <si>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</si>
  <si>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</si>
  <si>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</si>
  <si>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</si>
  <si>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</si>
  <si>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</si>
  <si>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</si>
  <si>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</si>
  <si>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</si>
  <si>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</si>
  <si>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</si>
  <si>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</si>
  <si>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</si>
  <si>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</si>
  <si>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</si>
  <si>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</si>
  <si>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</si>
  <si>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</si>
  <si>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</si>
  <si>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</si>
  <si>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</si>
  <si>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</si>
  <si>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</si>
  <si>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</si>
  <si>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</si>
  <si>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</si>
  <si>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</si>
  <si>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</si>
  <si>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</si>
  <si>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</si>
  <si>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</si>
  <si>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</si>
  <si>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</si>
  <si>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</si>
  <si>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</si>
  <si>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</si>
  <si>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</si>
  <si>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</si>
  <si>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</si>
  <si>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</si>
  <si>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</si>
  <si>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</si>
  <si>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</si>
  <si>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</si>
  <si>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</si>
  <si>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</si>
  <si>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</si>
  <si>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</si>
  <si>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</si>
  <si>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</si>
  <si>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</si>
  <si>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</si>
  <si>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</si>
  <si>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</si>
  <si>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</si>
  <si>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</si>
  <si>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</si>
  <si>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</si>
  <si>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</si>
  <si>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</si>
  <si>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</si>
  <si>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</si>
  <si>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</si>
  <si>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</si>
  <si>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</si>
  <si>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</si>
  <si>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</si>
  <si>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</si>
  <si>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</si>
  <si>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</si>
  <si>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</si>
  <si>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</si>
  <si>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</si>
  <si>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</si>
  <si>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</si>
  <si>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</si>
  <si>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</si>
  <si>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</si>
  <si>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</si>
  <si>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</si>
  <si>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</si>
  <si>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</si>
  <si>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</si>
  <si>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</si>
  <si>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</si>
  <si>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</si>
  <si>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</si>
  <si>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</si>
  <si>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</si>
  <si>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</si>
  <si>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</si>
  <si>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</si>
  <si>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</si>
  <si>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</si>
  <si>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</si>
  <si>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</si>
  <si>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</si>
  <si>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</si>
  <si>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</si>
  <si>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</si>
  <si>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</si>
  <si>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</si>
  <si>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</si>
  <si>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</si>
  <si>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</si>
  <si>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</si>
  <si>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</si>
  <si>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</si>
  <si>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</si>
  <si>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</si>
  <si>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</si>
  <si>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</si>
  <si>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</si>
  <si>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</si>
  <si>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</si>
  <si>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</si>
  <si>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</si>
  <si>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</si>
  <si>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</si>
  <si>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</si>
  <si>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</si>
  <si>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</si>
  <si>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</si>
  <si>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</si>
  <si>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</si>
  <si>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</si>
  <si>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</si>
  <si>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</si>
  <si>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</si>
  <si>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</si>
  <si>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</si>
  <si>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</si>
  <si>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</si>
  <si>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</si>
  <si>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</si>
  <si>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</si>
  <si>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</si>
  <si>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</si>
  <si>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</si>
  <si>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</si>
  <si>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</si>
  <si>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</si>
  <si>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</si>
  <si>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</si>
  <si>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</si>
  <si>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</si>
  <si>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</si>
  <si>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</si>
  <si>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</si>
  <si>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</si>
  <si>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</si>
  <si>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</si>
  <si>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</si>
  <si>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</si>
  <si>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</si>
  <si>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</si>
  <si>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</si>
  <si>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</si>
  <si>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</si>
  <si>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</si>
  <si>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</si>
  <si>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</si>
  <si>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</si>
  <si>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</si>
  <si>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</si>
  <si>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</si>
  <si>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</si>
  <si>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</si>
  <si>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</si>
  <si>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</si>
  <si>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</si>
  <si>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</si>
  <si>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</si>
  <si>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</si>
  <si>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</si>
  <si>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</si>
  <si>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</si>
  <si>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</si>
  <si>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</si>
  <si>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</si>
  <si>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</si>
  <si>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</si>
  <si>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</si>
  <si>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</si>
  <si>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</si>
  <si>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</si>
  <si>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</si>
  <si>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</si>
  <si>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</si>
  <si>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</si>
  <si>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</si>
  <si>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</si>
  <si>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</si>
  <si>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</si>
  <si>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</si>
  <si>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</si>
  <si>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</si>
  <si>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</si>
  <si>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</si>
  <si>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</si>
  <si>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</si>
  <si>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</si>
  <si>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</si>
  <si>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</si>
  <si>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</si>
  <si>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</si>
  <si>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</si>
  <si>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</si>
  <si>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</si>
  <si>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</si>
  <si>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</si>
  <si>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</si>
  <si>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</si>
  <si>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</si>
  <si>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</si>
  <si>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</si>
  <si>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</si>
  <si>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</si>
  <si>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</si>
  <si>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</si>
  <si>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</si>
  <si>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</si>
  <si>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</si>
  <si>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</si>
  <si>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</si>
  <si>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</si>
  <si>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</si>
  <si>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</si>
  <si>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</si>
  <si>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</si>
  <si>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</si>
  <si>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</si>
  <si>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</si>
  <si>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</si>
  <si>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</si>
  <si>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</si>
  <si>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</si>
  <si>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</si>
  <si>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</si>
  <si>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</si>
  <si>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</si>
  <si>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</si>
  <si>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</si>
  <si>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</si>
  <si>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</si>
  <si>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</si>
  <si>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</si>
  <si>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</si>
  <si>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</si>
  <si>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</si>
  <si>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</si>
  <si>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</si>
  <si>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</si>
  <si>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</si>
  <si>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</si>
  <si>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</si>
  <si>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</si>
  <si>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</si>
  <si>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</si>
  <si>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</si>
  <si>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</si>
  <si>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</si>
  <si>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</si>
  <si>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</si>
  <si>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</si>
  <si>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</si>
  <si>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</si>
  <si>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</si>
  <si>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</si>
  <si>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</si>
  <si>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</si>
  <si>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</si>
  <si>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</si>
  <si>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</si>
  <si>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</si>
  <si>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</si>
  <si>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</si>
  <si>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</si>
  <si>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</si>
  <si>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</si>
  <si>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</si>
  <si>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</si>
  <si>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</si>
  <si>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</si>
  <si>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</si>
  <si>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</si>
  <si>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</si>
  <si>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</si>
  <si>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</si>
  <si>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</si>
  <si>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</si>
  <si>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</si>
  <si>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</si>
  <si>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</si>
  <si>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</si>
  <si>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</si>
  <si>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</si>
  <si>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</si>
  <si>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</si>
  <si>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</si>
  <si>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</si>
  <si>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</si>
  <si>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</si>
  <si>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</si>
  <si>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</si>
  <si>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</si>
  <si>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</si>
  <si>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</si>
  <si>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</si>
  <si>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</si>
  <si>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</si>
  <si>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</si>
  <si>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</si>
  <si>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</si>
  <si>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</si>
  <si>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</si>
  <si>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</si>
  <si>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</si>
  <si>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</si>
  <si>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</si>
  <si>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</si>
  <si>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</si>
  <si>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</si>
  <si>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</si>
  <si>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</si>
  <si>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</si>
  <si>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</si>
  <si>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</si>
  <si>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</si>
  <si>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</si>
  <si>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</si>
  <si>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</si>
  <si>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</si>
  <si>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</si>
  <si>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</si>
  <si>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</si>
  <si>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</si>
  <si>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</si>
  <si>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</si>
  <si>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</si>
  <si>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</si>
  <si>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</si>
  <si>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</si>
  <si>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</si>
  <si>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</si>
  <si>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</si>
  <si>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</si>
  <si>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</si>
  <si>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</si>
  <si>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</si>
  <si>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</si>
  <si>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</si>
  <si>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</si>
  <si>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</si>
  <si>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</si>
  <si>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</si>
  <si>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</si>
  <si>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</si>
  <si>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</si>
  <si>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</si>
  <si>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</si>
  <si>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</si>
  <si>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</si>
  <si>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</si>
  <si>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</si>
  <si>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</si>
  <si>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</si>
  <si>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</si>
  <si>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</si>
  <si>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</si>
  <si>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</si>
  <si>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</si>
  <si>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</si>
  <si>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</si>
  <si>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</si>
  <si>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</si>
  <si>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</si>
  <si>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</si>
  <si>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</si>
  <si>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</si>
  <si>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</si>
  <si>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</si>
  <si>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</si>
  <si>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</si>
  <si>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</si>
  <si>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</si>
  <si>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</si>
  <si>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</si>
  <si>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</si>
  <si>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</si>
  <si>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</si>
  <si>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</si>
  <si>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</si>
  <si>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</si>
  <si>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</si>
  <si>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</si>
  <si>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</si>
  <si>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</si>
  <si>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</si>
  <si>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</si>
  <si>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</si>
  <si>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</si>
  <si>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</si>
  <si>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</si>
  <si>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</si>
  <si>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</si>
  <si>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</si>
  <si>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</si>
  <si>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</si>
  <si>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</si>
  <si>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</si>
  <si>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</si>
  <si>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</si>
  <si>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</si>
  <si>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</si>
  <si>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</si>
  <si>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</si>
  <si>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</si>
  <si>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</si>
  <si>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</si>
  <si>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</si>
  <si>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</si>
  <si>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</si>
  <si>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</si>
  <si>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</si>
  <si>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</si>
  <si>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</si>
  <si>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</si>
  <si>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</si>
  <si>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</si>
  <si>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</si>
  <si>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</si>
  <si>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</si>
  <si>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</si>
  <si>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</si>
  <si>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</si>
  <si>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</si>
  <si>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</si>
  <si>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</si>
  <si>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</si>
  <si>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</si>
  <si>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</si>
  <si>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</si>
  <si>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</si>
  <si>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</si>
  <si>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</si>
  <si>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</si>
  <si>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</si>
  <si>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</si>
  <si>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</si>
  <si>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</si>
  <si>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</si>
  <si>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</si>
  <si>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</si>
  <si>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</si>
  <si>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</si>
  <si>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</si>
  <si>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</si>
  <si>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</si>
  <si>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</si>
  <si>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</si>
  <si>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</si>
  <si>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</si>
  <si>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</si>
  <si>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</si>
  <si>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</si>
  <si>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</si>
  <si>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</si>
  <si>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</si>
  <si>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</si>
  <si>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</si>
  <si>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</si>
  <si>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</si>
  <si>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</si>
  <si>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</si>
  <si>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</si>
  <si>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</si>
  <si>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</si>
  <si>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</si>
  <si>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</si>
  <si>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</si>
  <si>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</si>
  <si>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</si>
  <si>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</si>
  <si>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</si>
  <si>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</si>
  <si>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</si>
  <si>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</si>
  <si>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</si>
  <si>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</si>
  <si>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</si>
  <si>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</si>
  <si>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</si>
  <si>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</si>
  <si>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</si>
  <si>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</si>
  <si>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</si>
  <si>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</si>
  <si>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</si>
  <si>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</si>
  <si>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</si>
  <si>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</si>
  <si>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</si>
  <si>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</si>
  <si>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</si>
  <si>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</si>
  <si>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</si>
  <si>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</si>
  <si>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</si>
  <si>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</si>
  <si>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</si>
  <si>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</si>
  <si>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</si>
  <si>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</si>
  <si>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</si>
  <si>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</si>
  <si>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</si>
  <si>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</si>
  <si>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</si>
  <si>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</si>
  <si>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</si>
  <si>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</si>
  <si>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</si>
  <si>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</si>
  <si>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</si>
  <si>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</si>
  <si>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</si>
  <si>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</si>
  <si>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</si>
  <si>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</si>
  <si>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</si>
  <si>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</si>
  <si>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</si>
  <si>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</si>
  <si>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</si>
  <si>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</si>
  <si>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</si>
  <si>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</si>
  <si>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</si>
  <si>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</si>
  <si>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</si>
  <si>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</si>
  <si>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</si>
  <si>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</si>
  <si>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</si>
  <si>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</si>
  <si>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</si>
  <si>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</si>
  <si>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</si>
  <si>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</si>
  <si>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</si>
  <si>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</si>
  <si>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</si>
  <si>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</si>
  <si>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</si>
  <si>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</si>
  <si>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</si>
  <si>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</si>
  <si>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</si>
  <si>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</si>
  <si>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</si>
  <si>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</si>
  <si>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</si>
  <si>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</si>
  <si>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</si>
  <si>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</si>
  <si>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</si>
  <si>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</si>
  <si>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</si>
  <si>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</si>
  <si>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</si>
  <si>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</si>
  <si>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</si>
  <si>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</si>
  <si>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</si>
  <si>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</si>
  <si>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</si>
  <si>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</si>
  <si>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</si>
  <si>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</si>
  <si>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</si>
  <si>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</si>
  <si>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</si>
  <si>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</si>
  <si>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</si>
  <si>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</si>
  <si>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</si>
  <si>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</si>
  <si>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</si>
  <si>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</si>
  <si>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</si>
  <si>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</si>
  <si>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</si>
  <si>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</si>
  <si>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</si>
  <si>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</si>
  <si>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</si>
  <si>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</si>
  <si>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</si>
  <si>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</si>
  <si>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</si>
  <si>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</si>
  <si>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</si>
  <si>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</si>
  <si>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</si>
  <si>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</si>
  <si>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</si>
  <si>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</si>
  <si>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</si>
  <si>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</si>
  <si>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</si>
  <si>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</si>
  <si>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</si>
  <si>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</si>
  <si>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</si>
  <si>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</si>
  <si>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</si>
  <si>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</si>
  <si>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</si>
  <si>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</si>
  <si>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</si>
  <si>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</si>
  <si>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</si>
  <si>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</si>
  <si>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</si>
  <si>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</si>
  <si>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</si>
  <si>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</si>
  <si>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</si>
  <si>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</si>
  <si>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</si>
  <si>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</si>
  <si>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</si>
  <si>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</si>
  <si>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</si>
  <si>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</si>
  <si>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</si>
  <si>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</si>
  <si>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</si>
  <si>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</si>
  <si>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</si>
  <si>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</si>
  <si>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</si>
  <si>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</si>
  <si>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</si>
  <si>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</si>
  <si>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</si>
  <si>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</si>
  <si>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</si>
  <si>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</si>
  <si>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</si>
  <si>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</si>
  <si>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</si>
  <si>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</si>
  <si>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</si>
  <si>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</si>
  <si>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</si>
  <si>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</si>
  <si>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</si>
  <si>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</si>
  <si>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</si>
  <si>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</si>
  <si>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</si>
  <si>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</si>
  <si>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</si>
  <si>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</si>
  <si>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</si>
  <si>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</si>
  <si>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</si>
  <si>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</si>
  <si>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</si>
  <si>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</si>
  <si>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</si>
  <si>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</si>
  <si>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</si>
  <si>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</si>
  <si>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</si>
  <si>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</si>
  <si>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</si>
  <si>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</si>
  <si>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</si>
  <si>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</si>
  <si>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</si>
  <si>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</si>
  <si>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</si>
  <si>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</si>
  <si>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</si>
  <si>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</si>
  <si>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</si>
  <si>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</si>
  <si>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</si>
  <si>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</si>
  <si>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</si>
  <si>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</si>
  <si>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</si>
  <si>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</si>
  <si>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</si>
  <si>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</si>
  <si>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</si>
  <si>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</si>
  <si>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</si>
  <si>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</si>
  <si>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</si>
  <si>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</si>
  <si>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</si>
  <si>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</si>
  <si>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</si>
  <si>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</si>
  <si>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</si>
  <si>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</si>
  <si>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</si>
  <si>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</si>
  <si>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</si>
  <si>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</si>
  <si>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</si>
  <si>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</si>
  <si>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</si>
  <si>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</si>
  <si>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</si>
  <si>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</si>
  <si>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</si>
  <si>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</si>
  <si>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</si>
  <si>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</si>
  <si>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</si>
  <si>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</si>
  <si>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</si>
  <si>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</si>
  <si>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</si>
  <si>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</si>
  <si>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</si>
  <si>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</si>
  <si>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</si>
  <si>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</si>
  <si>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</si>
  <si>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</si>
  <si>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</si>
  <si>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</si>
  <si>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</si>
  <si>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</si>
  <si>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</si>
  <si>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</si>
  <si>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</si>
  <si>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</si>
  <si>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</si>
  <si>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</si>
  <si>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</si>
  <si>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</si>
  <si>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</si>
  <si>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</si>
  <si>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</si>
  <si>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</si>
  <si>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</si>
  <si>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</si>
  <si>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</si>
  <si>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</si>
  <si>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</si>
  <si>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</si>
  <si>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</si>
  <si>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</si>
  <si>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</si>
  <si>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</si>
  <si>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</si>
  <si>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</si>
  <si>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</si>
  <si>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</si>
  <si>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</si>
  <si>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</si>
  <si>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</si>
  <si>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</si>
  <si>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</si>
  <si>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</si>
  <si>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</si>
  <si>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</si>
  <si>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</si>
  <si>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</si>
  <si>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</si>
  <si>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</si>
  <si>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</si>
  <si>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</si>
  <si>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</si>
  <si>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</si>
  <si>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</si>
  <si>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</si>
  <si>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</si>
  <si>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</si>
  <si>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</si>
  <si>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</si>
  <si>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</si>
  <si>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</si>
  <si>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</si>
  <si>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</si>
  <si>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</si>
  <si>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</si>
  <si>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</si>
  <si>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</si>
  <si>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</si>
  <si>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</si>
  <si>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</si>
  <si>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</si>
  <si>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</si>
  <si>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</si>
  <si>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</si>
  <si>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</si>
  <si>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</si>
  <si>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</si>
  <si>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</si>
  <si>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</si>
  <si>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</si>
  <si>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</si>
  <si>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</si>
  <si>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</si>
  <si>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</si>
  <si>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</si>
  <si>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</si>
  <si>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</si>
  <si>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</si>
  <si>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</si>
  <si>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</si>
  <si>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</si>
  <si>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</si>
  <si>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</si>
  <si>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</si>
  <si>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</si>
  <si>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</si>
  <si>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</si>
  <si>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</si>
  <si>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</si>
  <si>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</si>
  <si>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</si>
  <si>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</si>
  <si>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</si>
  <si>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</si>
  <si>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</si>
  <si>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</si>
  <si>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</si>
  <si>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</si>
  <si>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</si>
  <si>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</si>
  <si>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</si>
  <si>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</si>
  <si>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</si>
  <si>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</si>
  <si>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</si>
  <si>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</si>
  <si>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</si>
  <si>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</si>
  <si>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</si>
  <si>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</si>
  <si>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</si>
  <si>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</si>
  <si>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</si>
  <si>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</si>
  <si>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</si>
  <si>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</si>
  <si>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</si>
  <si>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</si>
  <si>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</si>
  <si>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</si>
  <si>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</si>
  <si>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</si>
  <si>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</si>
  <si>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</si>
  <si>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</si>
  <si>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</si>
  <si>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</si>
  <si>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</si>
  <si>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</si>
  <si>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</si>
  <si>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</si>
  <si>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</si>
  <si>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</si>
  <si>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</si>
  <si>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</si>
  <si>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</si>
  <si>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</si>
  <si>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</si>
  <si>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</si>
  <si>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</si>
  <si>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</si>
  <si>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</si>
  <si>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</si>
  <si>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</si>
  <si>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</si>
  <si>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</si>
  <si>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</si>
  <si>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</si>
  <si>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</si>
  <si>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</si>
  <si>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</si>
  <si>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</si>
  <si>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</si>
  <si>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</si>
  <si>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</si>
  <si>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</si>
  <si>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</si>
  <si>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</si>
  <si>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</si>
  <si>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</si>
  <si>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</si>
  <si>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</si>
  <si>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</si>
  <si>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</si>
  <si>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</si>
  <si>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</si>
  <si>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</si>
  <si>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</si>
  <si>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</si>
  <si>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</si>
  <si>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</si>
  <si>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</si>
  <si>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</si>
  <si>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</si>
  <si>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</si>
  <si>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</si>
  <si>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</si>
  <si>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</si>
  <si>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</si>
  <si>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</si>
  <si>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</si>
  <si>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</si>
  <si>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</si>
  <si>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</si>
  <si>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</si>
  <si>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</si>
  <si>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</si>
  <si>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</si>
  <si>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</si>
  <si>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</si>
  <si>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</si>
  <si>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</si>
  <si>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</si>
  <si>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</si>
  <si>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</si>
  <si>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</si>
  <si>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</si>
  <si>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</si>
  <si>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</si>
  <si>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</si>
  <si>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</si>
  <si>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</si>
  <si>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</si>
  <si>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</si>
  <si>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</si>
  <si>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</si>
  <si>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</si>
  <si>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</si>
  <si>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</si>
  <si>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</si>
  <si>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</si>
  <si>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</si>
  <si>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</si>
  <si>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</si>
  <si>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</si>
  <si>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</si>
  <si>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</si>
  <si>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</si>
  <si>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</si>
  <si>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</si>
  <si>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</si>
  <si>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</si>
  <si>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</si>
  <si>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</si>
  <si>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</si>
  <si>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</si>
  <si>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</si>
  <si>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</si>
  <si>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</si>
  <si>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</si>
  <si>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</si>
  <si>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</si>
  <si>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</si>
  <si>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</si>
  <si>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</si>
  <si>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</si>
  <si>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</si>
  <si>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</si>
  <si>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</si>
  <si>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</si>
  <si>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</si>
  <si>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</si>
  <si>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</si>
  <si>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</si>
  <si>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</si>
  <si>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</si>
  <si>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</si>
  <si>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</si>
  <si>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</si>
  <si>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</si>
  <si>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</si>
  <si>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</si>
  <si>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</si>
  <si>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</si>
  <si>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</si>
  <si>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</si>
  <si>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</si>
  <si>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</si>
  <si>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</si>
  <si>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</si>
  <si>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</si>
  <si>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</si>
  <si>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</si>
  <si>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</si>
  <si>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</si>
  <si>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</si>
  <si>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</si>
  <si>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</si>
  <si>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</si>
  <si>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</si>
  <si>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</si>
  <si>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</si>
  <si>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</si>
  <si>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</si>
  <si>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</si>
  <si>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</si>
  <si>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</si>
  <si>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</si>
  <si>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</si>
  <si>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</si>
  <si>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</si>
  <si>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</si>
  <si>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</si>
  <si>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</si>
  <si>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</si>
  <si>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</si>
  <si>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</si>
  <si>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</si>
  <si>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</si>
  <si>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</si>
  <si>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</si>
  <si>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</si>
  <si>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</si>
  <si>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</si>
  <si>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</si>
  <si>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</si>
  <si>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</si>
  <si>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</si>
  <si>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</si>
  <si>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</si>
  <si>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</si>
  <si>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</si>
  <si>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</si>
  <si>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</si>
  <si>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</si>
  <si>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</si>
  <si>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</si>
  <si>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</si>
  <si>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</si>
  <si>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</si>
  <si>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</si>
  <si>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</si>
  <si>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</si>
  <si>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</si>
  <si>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</si>
  <si>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</si>
  <si>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</si>
  <si>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</si>
  <si>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</si>
  <si>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</si>
  <si>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</si>
  <si>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</si>
  <si>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</si>
  <si>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</si>
  <si>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</si>
  <si>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</si>
  <si>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</si>
  <si>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</si>
  <si>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</si>
  <si>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</si>
  <si>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</si>
  <si>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</si>
  <si>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</si>
  <si>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</si>
  <si>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</si>
  <si>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</si>
  <si>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</si>
  <si>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</si>
  <si>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</si>
  <si>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</si>
  <si>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</si>
  <si>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</si>
  <si>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</si>
  <si>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</si>
  <si>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</si>
  <si>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</si>
  <si>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</si>
  <si>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</si>
  <si>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</si>
  <si>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</si>
  <si>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</si>
  <si>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</si>
  <si>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</si>
  <si>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</si>
  <si>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</si>
  <si>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</si>
  <si>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</si>
  <si>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</si>
  <si>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</si>
  <si>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</si>
  <si>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</si>
  <si>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</si>
  <si>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</si>
  <si>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</si>
  <si>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</si>
  <si>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</si>
  <si>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</si>
  <si>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</si>
  <si>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</si>
  <si>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</si>
  <si>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</si>
  <si>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</si>
  <si>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</si>
  <si>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</si>
  <si>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</si>
  <si>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</si>
  <si>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</si>
  <si>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</si>
  <si>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</si>
  <si>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</si>
  <si>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</si>
  <si>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</si>
  <si>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</si>
  <si>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</si>
  <si>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</si>
  <si>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</si>
  <si>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</si>
  <si>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</si>
  <si>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</si>
  <si>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</si>
  <si>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</si>
  <si>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</si>
  <si>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</si>
  <si>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</si>
  <si>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</si>
  <si>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</si>
  <si>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</si>
  <si>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</si>
  <si>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</si>
  <si>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</si>
  <si>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</si>
  <si>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</si>
  <si>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</si>
  <si>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</si>
  <si>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</si>
  <si>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</si>
  <si>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</si>
  <si>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</si>
  <si>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</si>
  <si>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</si>
  <si>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</si>
  <si>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</si>
  <si>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</si>
  <si>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</si>
  <si>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</si>
  <si>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</si>
  <si>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</si>
  <si>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</si>
  <si>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</si>
  <si>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</si>
  <si>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</si>
  <si>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</si>
  <si>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</si>
  <si>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</si>
  <si>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</si>
  <si>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</si>
  <si>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</si>
  <si>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</si>
  <si>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</si>
  <si>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</si>
  <si>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</si>
  <si>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</si>
  <si>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</si>
  <si>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</si>
  <si>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</si>
  <si>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</si>
  <si>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</si>
  <si>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</si>
  <si>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</si>
  <si>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</si>
  <si>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</si>
  <si>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</si>
  <si>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</si>
  <si>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</si>
  <si>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</si>
  <si>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</si>
  <si>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</si>
  <si>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</si>
  <si>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</si>
  <si>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</si>
  <si>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</si>
  <si>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</si>
  <si>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</si>
  <si>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</si>
  <si>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</si>
  <si>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</si>
  <si>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</si>
  <si>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</si>
  <si>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</si>
  <si>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</si>
  <si>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</si>
  <si>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</si>
  <si>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</si>
  <si>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</si>
  <si>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</si>
  <si>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</si>
  <si>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</si>
  <si>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</si>
  <si>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</si>
  <si>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</si>
  <si>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</si>
  <si>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</si>
  <si>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</si>
  <si>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</si>
  <si>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</si>
  <si>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</si>
  <si>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</si>
  <si>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</si>
  <si>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</si>
  <si>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</si>
  <si>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</si>
  <si>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</si>
  <si>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</si>
  <si>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</si>
  <si>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</si>
  <si>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</si>
  <si>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</si>
  <si>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</si>
  <si>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</si>
  <si>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</si>
  <si>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</si>
  <si>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</si>
  <si>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</si>
  <si>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</si>
  <si>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</si>
  <si>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</si>
  <si>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</si>
  <si>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</si>
  <si>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</si>
  <si>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</si>
  <si>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</si>
  <si>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</si>
  <si>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</si>
  <si>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</si>
  <si>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</si>
  <si>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</si>
  <si>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</si>
  <si>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</si>
  <si>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</si>
  <si>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</si>
  <si>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</si>
  <si>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</si>
  <si>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</si>
  <si>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</si>
  <si>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</si>
  <si>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</si>
  <si>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</si>
  <si>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</si>
  <si>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</si>
  <si>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</si>
  <si>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</si>
  <si>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</si>
  <si>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</si>
  <si>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</si>
  <si>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</si>
  <si>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</si>
  <si>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</si>
  <si>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</si>
  <si>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</si>
  <si>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</si>
  <si>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</si>
  <si>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</si>
  <si>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</si>
  <si>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</si>
  <si>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</si>
  <si>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</si>
  <si>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</si>
  <si>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</si>
  <si>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</si>
  <si>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</si>
  <si>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</si>
  <si>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</si>
  <si>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</si>
  <si>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</si>
  <si>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</si>
  <si>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</si>
  <si>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</si>
  <si>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</si>
  <si>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</si>
  <si>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</si>
  <si>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</si>
  <si>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</si>
  <si>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</si>
  <si>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</si>
  <si>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</si>
  <si>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</si>
  <si>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</si>
  <si>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</si>
  <si>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</si>
  <si>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</si>
  <si>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</si>
  <si>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</si>
  <si>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</si>
  <si>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</si>
  <si>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</si>
  <si>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</si>
  <si>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</si>
  <si>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</si>
  <si>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</si>
  <si>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</si>
  <si>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</si>
  <si>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</si>
  <si>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</si>
  <si>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</si>
  <si>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</si>
  <si>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</si>
  <si>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</si>
  <si>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</si>
  <si>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</si>
  <si>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</si>
  <si>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</si>
  <si>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</si>
  <si>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</si>
  <si>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</si>
  <si>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</si>
  <si>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</si>
  <si>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</si>
  <si>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</si>
  <si>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</si>
  <si>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</si>
  <si>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</si>
  <si>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</si>
  <si>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</si>
  <si>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</si>
  <si>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</si>
  <si>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</si>
  <si>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</si>
  <si>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</si>
  <si>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</si>
  <si>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</si>
  <si>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</si>
  <si>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</si>
  <si>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</si>
  <si>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</si>
  <si>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</si>
  <si>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</si>
  <si>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</si>
  <si>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</si>
  <si>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</si>
  <si>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</si>
  <si>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</si>
  <si>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</si>
  <si>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</si>
  <si>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</si>
  <si>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</si>
  <si>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</si>
  <si>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</si>
  <si>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</si>
  <si>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</si>
  <si>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</si>
  <si>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</si>
  <si>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</si>
  <si>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</si>
  <si>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</si>
  <si>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</si>
  <si>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</si>
  <si>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</si>
  <si>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</si>
  <si>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</si>
  <si>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</si>
  <si>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</si>
  <si>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</si>
  <si>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</si>
  <si>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</si>
  <si>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</si>
  <si>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</si>
  <si>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</si>
  <si>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</si>
  <si>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</si>
  <si>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</si>
  <si>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</si>
  <si>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</si>
  <si>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</si>
  <si>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</si>
  <si>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</si>
  <si>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</si>
  <si>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</si>
  <si>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</si>
  <si>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</si>
  <si>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</si>
  <si>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</si>
  <si>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</si>
  <si>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</si>
  <si>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</si>
  <si>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</si>
  <si>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</si>
  <si>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</si>
  <si>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</si>
  <si>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</si>
  <si>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</si>
  <si>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</si>
  <si>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</si>
  <si>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</si>
  <si>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</si>
  <si>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</si>
  <si>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</si>
  <si>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</si>
  <si>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</si>
  <si>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</si>
  <si>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</si>
  <si>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</si>
  <si>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</si>
  <si>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</si>
  <si>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</si>
  <si>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</si>
  <si>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</si>
  <si>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</si>
  <si>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</si>
  <si>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</si>
  <si>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</si>
  <si>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</si>
  <si>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</si>
  <si>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</si>
  <si>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</si>
  <si>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</si>
  <si>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</si>
  <si>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</si>
  <si>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</si>
  <si>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</si>
  <si>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</si>
  <si>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</si>
  <si>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</si>
  <si>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</si>
  <si>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</si>
  <si>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</si>
  <si>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</si>
  <si>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</si>
  <si>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</si>
  <si>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</si>
  <si>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</si>
  <si>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</si>
  <si>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</si>
  <si>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</si>
  <si>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</si>
  <si>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</si>
  <si>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</si>
  <si>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</si>
  <si>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</si>
  <si>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</si>
  <si>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</si>
  <si>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</si>
  <si>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</si>
  <si>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</si>
  <si>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</si>
  <si>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</si>
  <si>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</si>
  <si>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</si>
  <si>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</si>
  <si>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</si>
  <si>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</si>
  <si>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</si>
  <si>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</si>
  <si>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</si>
  <si>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</si>
  <si>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</si>
  <si>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</si>
  <si>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</si>
  <si>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</si>
  <si>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</si>
  <si>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</si>
  <si>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</si>
  <si>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</si>
  <si>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</si>
  <si>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</si>
  <si>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</si>
  <si>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</si>
  <si>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</si>
  <si>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</si>
  <si>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</si>
  <si>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</si>
  <si>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</si>
  <si>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</si>
  <si>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</si>
  <si>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</si>
  <si>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</si>
  <si>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</si>
  <si>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</si>
  <si>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</si>
  <si>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</si>
  <si>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</si>
  <si>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</si>
  <si>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</si>
  <si>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</si>
  <si>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</si>
  <si>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</si>
  <si>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</si>
  <si>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</si>
  <si>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</si>
  <si>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</si>
  <si>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</si>
  <si>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</si>
  <si>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</si>
  <si>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</si>
  <si>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</si>
  <si>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</si>
  <si>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</si>
  <si>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</si>
  <si>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</si>
  <si>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</si>
  <si>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</si>
  <si>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</si>
  <si>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</si>
  <si>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</si>
  <si>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</si>
  <si>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</si>
  <si>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</si>
  <si>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</si>
  <si>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</si>
  <si>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</si>
  <si>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</si>
  <si>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</si>
  <si>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</si>
  <si>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</si>
  <si>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</si>
  <si>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</si>
  <si>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</si>
  <si>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</si>
  <si>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</si>
  <si>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</si>
  <si>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</si>
  <si>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</si>
  <si>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</si>
  <si>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</si>
  <si>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</si>
  <si>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</si>
  <si>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</si>
  <si>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</si>
  <si>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</si>
  <si>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</si>
  <si>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</si>
  <si>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</si>
  <si>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</si>
  <si>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</si>
  <si>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</si>
  <si>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</si>
  <si>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</si>
  <si>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</si>
  <si>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</si>
  <si>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</si>
  <si>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</si>
  <si>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</si>
  <si>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</si>
  <si>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</si>
  <si>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</si>
  <si>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</si>
  <si>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</si>
  <si>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</si>
  <si>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</si>
  <si>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</si>
  <si>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</si>
  <si>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</si>
  <si>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</si>
  <si>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</si>
  <si>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</si>
  <si>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</si>
  <si>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</si>
  <si>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</si>
  <si>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</si>
  <si>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</si>
  <si>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</si>
  <si>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</si>
  <si>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</si>
  <si>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</si>
  <si>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</si>
  <si>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</si>
  <si>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</si>
  <si>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</si>
  <si>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</si>
  <si>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</si>
  <si>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</si>
  <si>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</si>
  <si>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</si>
  <si>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</si>
  <si>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</si>
  <si>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</si>
  <si>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</si>
  <si>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</si>
  <si>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</si>
  <si>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</si>
  <si>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</si>
  <si>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</si>
  <si>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</si>
  <si>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</si>
  <si>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</si>
  <si>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</si>
  <si>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</si>
  <si>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</si>
  <si>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</si>
  <si>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</si>
  <si>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</si>
  <si>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</si>
  <si>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</si>
  <si>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</si>
  <si>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</si>
  <si>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</si>
  <si>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</si>
  <si>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</si>
  <si>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</si>
  <si>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</si>
  <si>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</si>
  <si>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</si>
  <si>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</si>
  <si>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</si>
  <si>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</si>
  <si>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</si>
  <si>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</si>
  <si>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</si>
  <si>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</si>
  <si>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</si>
  <si>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</si>
  <si>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</si>
  <si>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</si>
  <si>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</si>
  <si>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</si>
  <si>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</si>
  <si>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</si>
  <si>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</si>
  <si>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</si>
  <si>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</si>
  <si>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</si>
  <si>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</si>
  <si>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</si>
  <si>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</si>
  <si>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</si>
  <si>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</si>
  <si>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</si>
  <si>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</si>
  <si>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</si>
  <si>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</si>
  <si>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</si>
  <si>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</si>
  <si>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</si>
  <si>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</si>
  <si>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</si>
  <si>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</si>
  <si>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</si>
  <si>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</si>
  <si>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</si>
  <si>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</si>
  <si>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</si>
  <si>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</si>
  <si>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</si>
  <si>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</si>
  <si>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</si>
  <si>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</si>
  <si>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</si>
  <si>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</si>
  <si>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</si>
  <si>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</si>
  <si>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</si>
  <si>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</si>
  <si>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</si>
  <si>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</si>
  <si>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</si>
  <si>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</si>
  <si>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</si>
  <si>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</si>
  <si>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</si>
  <si>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</si>
  <si>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</si>
  <si>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</si>
  <si>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</si>
  <si>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</si>
  <si>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</si>
  <si>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</si>
  <si>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</si>
  <si>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</si>
  <si>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</si>
  <si>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</si>
  <si>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</si>
  <si>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</si>
  <si>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</si>
  <si>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</si>
  <si>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</si>
  <si>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</si>
  <si>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</si>
  <si>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</si>
  <si>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</si>
  <si>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</si>
  <si>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</si>
  <si>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</si>
  <si>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</si>
  <si>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</si>
  <si>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</si>
  <si>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</si>
  <si>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</si>
  <si>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</si>
  <si>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</si>
  <si>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</si>
  <si>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</si>
  <si>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</si>
  <si>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</si>
  <si>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</si>
  <si>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</si>
  <si>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</si>
  <si>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</si>
  <si>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</si>
  <si>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</si>
  <si>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</si>
  <si>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</si>
  <si>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</si>
  <si>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</si>
  <si>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</si>
  <si>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</si>
  <si>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</si>
  <si>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</si>
  <si>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</si>
  <si>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</si>
  <si>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</si>
  <si>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</si>
  <si>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</si>
  <si>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</si>
  <si>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</si>
  <si>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</si>
  <si>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</si>
  <si>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</si>
  <si>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</si>
  <si>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</si>
  <si>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</si>
  <si>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</si>
  <si>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</si>
  <si>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</si>
  <si>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</si>
  <si>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</si>
  <si>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</si>
  <si>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</si>
  <si>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</si>
  <si>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</si>
  <si>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</si>
  <si>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</si>
  <si>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</si>
  <si>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</si>
  <si>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</si>
  <si>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</si>
  <si>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</si>
  <si>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</si>
  <si>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</si>
  <si>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</si>
  <si>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</si>
  <si>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</si>
  <si>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</si>
  <si>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</si>
  <si>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</si>
  <si>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</si>
  <si>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</si>
  <si>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</si>
  <si>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</si>
  <si>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</si>
  <si>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</si>
  <si>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</si>
  <si>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</si>
  <si>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</si>
  <si>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</si>
  <si>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</si>
  <si>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</si>
  <si>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</si>
  <si>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</si>
  <si>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</si>
  <si>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</si>
  <si>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</si>
  <si>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</si>
  <si>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</si>
  <si>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</si>
  <si>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</si>
  <si>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</si>
  <si>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</si>
  <si>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</si>
  <si>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</si>
  <si>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</si>
  <si>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</si>
  <si>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</si>
  <si>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</si>
  <si>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</si>
  <si>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</si>
  <si>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</si>
  <si>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</si>
  <si>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</si>
  <si>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</si>
  <si>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</si>
  <si>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</si>
  <si>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</si>
  <si>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</si>
  <si>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</si>
  <si>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</si>
  <si>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</si>
  <si>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</si>
  <si>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</si>
  <si>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</si>
  <si>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</si>
  <si>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</si>
  <si>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</si>
  <si>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</si>
  <si>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</si>
  <si>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</si>
  <si>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</si>
  <si>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</si>
  <si>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</si>
  <si>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</si>
  <si>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</si>
  <si>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</si>
  <si>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</si>
  <si>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</si>
  <si>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</si>
  <si>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</si>
  <si>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</si>
  <si>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</si>
  <si>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</si>
  <si>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</si>
  <si>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</si>
  <si>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</si>
  <si>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</si>
  <si>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</si>
  <si>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</si>
  <si>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</si>
  <si>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</si>
  <si>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</si>
  <si>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</si>
  <si>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</si>
  <si>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</si>
  <si>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</si>
  <si>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</si>
  <si>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</si>
  <si>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</si>
  <si>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</si>
  <si>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</si>
  <si>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</si>
  <si>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</si>
  <si>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</si>
  <si>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</si>
  <si>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</si>
  <si>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</si>
  <si>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</si>
  <si>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</si>
  <si>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</si>
  <si>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</si>
  <si>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</si>
  <si>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</si>
  <si>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</si>
  <si>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</si>
  <si>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</si>
  <si>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</si>
  <si>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</si>
  <si>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</si>
  <si>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</si>
  <si>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</si>
  <si>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</si>
  <si>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</si>
  <si>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</si>
  <si>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</si>
  <si>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</si>
  <si>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</si>
  <si>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</si>
  <si>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</si>
  <si>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</si>
  <si>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</si>
  <si>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</si>
  <si>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</si>
  <si>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</si>
  <si>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</si>
  <si>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</si>
  <si>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</si>
  <si>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</si>
  <si>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</si>
  <si>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</si>
  <si>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</si>
  <si>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</si>
  <si>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</si>
  <si>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</si>
  <si>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</si>
  <si>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</si>
  <si>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</si>
  <si>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</si>
  <si>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</si>
  <si>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</si>
  <si>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</si>
  <si>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</si>
  <si>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</si>
  <si>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</si>
  <si>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</si>
  <si>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</si>
  <si>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</si>
  <si>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</si>
  <si>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</si>
  <si>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</si>
  <si>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</si>
  <si>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</si>
  <si>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</si>
  <si>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</si>
  <si>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</si>
  <si>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</si>
  <si>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</si>
  <si>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</si>
  <si>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</si>
  <si>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</si>
  <si>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</si>
  <si>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</si>
  <si>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</si>
  <si>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</si>
  <si>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</si>
  <si>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</si>
  <si>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</si>
  <si>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</si>
  <si>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</si>
  <si>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</si>
  <si>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</si>
  <si>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</si>
  <si>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</si>
  <si>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</si>
  <si>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</si>
  <si>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</si>
  <si>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</si>
  <si>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</si>
  <si>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</si>
  <si>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</si>
  <si>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</si>
  <si>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</si>
  <si>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</si>
  <si>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</si>
  <si>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</si>
  <si>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</si>
  <si>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</si>
  <si>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</si>
  <si>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</si>
  <si>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</si>
  <si>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</si>
  <si>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</si>
  <si>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</si>
  <si>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</si>
  <si>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</si>
  <si>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</si>
  <si>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</si>
  <si>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</si>
  <si>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</si>
  <si>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</si>
  <si>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</si>
  <si>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</si>
  <si>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</si>
  <si>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</si>
  <si>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</si>
  <si>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</si>
  <si>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</si>
  <si>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</si>
  <si>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</si>
  <si>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</si>
  <si>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</si>
  <si>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</si>
  <si>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</si>
  <si>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</si>
  <si>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</si>
  <si>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</si>
  <si>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</si>
  <si>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</si>
  <si>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</si>
  <si>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</si>
  <si>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</si>
  <si>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</si>
  <si>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</si>
  <si>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</si>
  <si>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</si>
  <si>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</si>
  <si>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</si>
  <si>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</si>
  <si>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</si>
  <si>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</si>
  <si>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</si>
  <si>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</si>
  <si>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</si>
  <si>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</si>
  <si>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</si>
  <si>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</si>
  <si>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</si>
  <si>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</si>
  <si>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</si>
  <si>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</si>
  <si>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</si>
  <si>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</si>
  <si>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</si>
  <si>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</si>
  <si>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</si>
  <si>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</si>
  <si>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</si>
  <si>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</si>
  <si>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</si>
  <si>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</si>
  <si>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</si>
  <si>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</si>
  <si>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</si>
  <si>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</si>
  <si>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</si>
  <si>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</si>
  <si>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</si>
  <si>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</si>
  <si>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</si>
  <si>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</si>
  <si>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</si>
  <si>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</si>
  <si>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</si>
  <si>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</si>
  <si>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</si>
  <si>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</si>
  <si>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</si>
  <si>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</si>
  <si>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</si>
  <si>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</si>
  <si>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</si>
  <si>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</si>
  <si>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</si>
  <si>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</si>
  <si>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</si>
  <si>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</si>
  <si>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</si>
  <si>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</si>
  <si>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</si>
  <si>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</si>
  <si>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</si>
  <si>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</si>
  <si>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</si>
  <si>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</si>
  <si>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</si>
  <si>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</si>
  <si>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</si>
  <si>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</si>
  <si>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</si>
  <si>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</si>
  <si>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</si>
  <si>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</si>
  <si>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</si>
  <si>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</si>
  <si>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</si>
  <si>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</si>
  <si>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</si>
  <si>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</si>
  <si>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</si>
  <si>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</si>
  <si>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</si>
  <si>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</si>
  <si>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</si>
  <si>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</si>
  <si>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</si>
  <si>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</si>
  <si>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</si>
  <si>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</si>
  <si>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</si>
  <si>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</si>
  <si>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</si>
  <si>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</si>
  <si>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</si>
  <si>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</si>
  <si>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</si>
  <si>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</si>
  <si>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</si>
  <si>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</si>
  <si>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</si>
  <si>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</si>
  <si>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</si>
  <si>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</si>
  <si>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</si>
  <si>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</si>
  <si>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</si>
  <si>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</si>
  <si>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</si>
  <si>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</si>
  <si>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</si>
  <si>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</si>
  <si>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</si>
  <si>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</si>
  <si>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</si>
  <si>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</si>
  <si>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</si>
  <si>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</si>
  <si>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</si>
  <si>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</si>
  <si>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</si>
  <si>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</si>
  <si>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</si>
  <si>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</si>
  <si>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</si>
  <si>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</si>
  <si>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</si>
  <si>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</si>
  <si>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</si>
  <si>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</si>
  <si>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</si>
  <si>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</si>
  <si>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</si>
  <si>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</si>
  <si>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</si>
  <si>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</si>
  <si>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</si>
  <si>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</si>
  <si>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</si>
  <si>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</si>
  <si>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</si>
  <si>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</si>
  <si>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</si>
  <si>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</si>
  <si>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</si>
  <si>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</si>
  <si>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</si>
  <si>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</si>
  <si>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</si>
  <si>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</si>
  <si>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</si>
  <si>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</si>
  <si>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</si>
  <si>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</si>
  <si>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</si>
  <si>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</si>
  <si>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</si>
  <si>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</si>
  <si>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</si>
  <si>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</si>
  <si>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</si>
  <si>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</si>
  <si>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</si>
  <si>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</si>
  <si>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</si>
  <si>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</si>
  <si>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</si>
  <si>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</si>
  <si>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</si>
  <si>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</si>
  <si>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</si>
  <si>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</si>
  <si>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</si>
  <si>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</si>
  <si>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</si>
  <si>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</si>
  <si>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</si>
  <si>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</si>
  <si>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</si>
  <si>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</si>
  <si>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</si>
  <si>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</si>
  <si>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</si>
  <si>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</si>
  <si>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</si>
  <si>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</si>
  <si>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</si>
  <si>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</si>
  <si>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</si>
  <si>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</si>
  <si>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</si>
  <si>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</si>
  <si>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</si>
  <si>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</si>
  <si>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</si>
  <si>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</si>
  <si>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</si>
  <si>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</si>
  <si>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</si>
  <si>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</si>
  <si>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</si>
  <si>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</si>
  <si>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</si>
  <si>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</si>
  <si>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</si>
  <si>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</si>
  <si>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</si>
  <si>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</si>
  <si>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</si>
  <si>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</si>
  <si>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</si>
  <si>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</si>
  <si>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</si>
  <si>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</si>
  <si>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</si>
  <si>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</si>
  <si>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</si>
  <si>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</si>
  <si>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</si>
  <si>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</si>
  <si>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</si>
  <si>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</si>
  <si>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</si>
  <si>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</si>
  <si>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</si>
  <si>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</si>
  <si>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</si>
  <si>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</si>
  <si>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</si>
  <si>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</si>
  <si>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</si>
  <si>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</si>
  <si>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</si>
  <si>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</si>
  <si>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</si>
  <si>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</si>
  <si>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</si>
  <si>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</si>
  <si>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</si>
  <si>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</si>
  <si>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</si>
  <si>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</si>
  <si>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</si>
  <si>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</si>
  <si>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</si>
  <si>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</si>
  <si>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</si>
  <si>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</si>
  <si>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</si>
  <si>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</si>
  <si>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</si>
  <si>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</si>
  <si>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</si>
  <si>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</si>
  <si>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</si>
  <si>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</si>
  <si>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</si>
  <si>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</si>
  <si>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</si>
  <si>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</si>
  <si>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</si>
  <si>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</si>
  <si>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</si>
  <si>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</si>
  <si>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</si>
  <si>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</si>
  <si>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</si>
  <si>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</si>
  <si>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</si>
  <si>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</si>
  <si>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</si>
  <si>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</si>
  <si>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</si>
  <si>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</si>
  <si>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</si>
  <si>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</si>
  <si>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</si>
  <si>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</si>
  <si>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</si>
  <si>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</si>
  <si>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</si>
  <si>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</si>
  <si>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</si>
  <si>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</si>
  <si>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</si>
  <si>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</si>
  <si>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</si>
  <si>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</si>
  <si>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</si>
  <si>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</si>
  <si>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</si>
  <si>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</si>
  <si>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</si>
  <si>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</si>
  <si>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</si>
  <si>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</si>
  <si>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</si>
  <si>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</si>
  <si>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</si>
  <si>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</si>
  <si>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</si>
  <si>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</si>
  <si>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</si>
  <si>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</si>
  <si>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</si>
  <si>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</si>
  <si>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</si>
  <si>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</si>
  <si>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</si>
  <si>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</si>
  <si>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</si>
  <si>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</si>
  <si>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</si>
  <si>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</si>
  <si>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</si>
  <si>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</si>
  <si>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</si>
  <si>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</si>
  <si>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</si>
  <si>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</si>
  <si>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</si>
  <si>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</si>
  <si>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</si>
  <si>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</si>
  <si>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</si>
  <si>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</si>
  <si>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</si>
  <si>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</si>
  <si>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</si>
  <si>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</si>
  <si>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</si>
  <si>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</si>
  <si>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</si>
  <si>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</si>
  <si>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</si>
  <si>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</si>
  <si>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</si>
  <si>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</si>
  <si>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</si>
  <si>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</si>
  <si>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</si>
  <si>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</si>
  <si>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</si>
  <si>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</si>
  <si>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</si>
  <si>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</si>
  <si>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</si>
  <si>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</si>
  <si>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</si>
  <si>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</si>
  <si>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</si>
  <si>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</si>
  <si>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</si>
  <si>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</si>
  <si>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</si>
  <si>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</si>
  <si>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</si>
  <si>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</si>
  <si>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</si>
  <si>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</si>
  <si>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</si>
  <si>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</si>
  <si>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</si>
  <si>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</si>
  <si>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</si>
  <si>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</si>
  <si>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</si>
  <si>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</si>
  <si>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</si>
  <si>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</si>
  <si>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</si>
  <si>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</si>
  <si>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</si>
  <si>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</si>
  <si>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</si>
  <si>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</si>
  <si>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</si>
  <si>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</si>
  <si>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</si>
  <si>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</si>
  <si>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</si>
  <si>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</si>
  <si>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</si>
  <si>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</si>
  <si>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</si>
  <si>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</si>
  <si>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</si>
  <si>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</si>
  <si>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</si>
  <si>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</si>
  <si>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</si>
  <si>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</si>
  <si>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</si>
  <si>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</si>
  <si>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</si>
  <si>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</si>
  <si>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</si>
  <si>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</si>
  <si>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</si>
  <si>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</si>
  <si>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</si>
  <si>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</si>
  <si>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</si>
  <si>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</si>
  <si>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</si>
  <si>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</si>
  <si>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</si>
  <si>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</si>
  <si>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</si>
  <si>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</si>
  <si>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</si>
  <si>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</si>
  <si>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</si>
  <si>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</si>
  <si>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</si>
  <si>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</si>
  <si>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</si>
  <si>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</si>
  <si>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</si>
  <si>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</si>
  <si>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</si>
  <si>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</si>
  <si>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</si>
  <si>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</si>
  <si>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</si>
  <si>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</si>
  <si>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</si>
  <si>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</si>
  <si>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</si>
  <si>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</si>
  <si>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</si>
  <si>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</si>
  <si>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</si>
  <si>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</si>
  <si>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</si>
  <si>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</si>
  <si>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</si>
  <si>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</si>
  <si>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</si>
  <si>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</si>
  <si>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</si>
  <si>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</si>
  <si>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</si>
  <si>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</si>
  <si>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</si>
  <si>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</si>
  <si>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</si>
  <si>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</si>
  <si>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</si>
  <si>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</si>
  <si>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</si>
  <si>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</si>
  <si>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</si>
  <si>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</si>
  <si>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</si>
  <si>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</si>
  <si>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</si>
  <si>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</si>
  <si>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</si>
  <si>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</si>
  <si>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</si>
  <si>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</si>
  <si>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</si>
  <si>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</si>
  <si>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</si>
  <si>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</si>
  <si>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</si>
  <si>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</si>
  <si>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</si>
  <si>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</si>
  <si>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</si>
  <si>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</si>
  <si>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</si>
  <si>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</si>
  <si>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</si>
  <si>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</si>
  <si>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</si>
  <si>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</si>
  <si>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</si>
  <si>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</si>
  <si>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</si>
  <si>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</si>
  <si>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</si>
  <si>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</si>
  <si>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</si>
  <si>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</si>
  <si>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</si>
  <si>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</si>
  <si>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</si>
  <si>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</si>
  <si>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</si>
  <si>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</si>
  <si>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</si>
  <si>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</si>
  <si>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</si>
  <si>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</si>
  <si>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</si>
  <si>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</si>
  <si>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</si>
  <si>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</si>
  <si>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</si>
  <si>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</si>
  <si>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</si>
  <si>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</si>
  <si>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</si>
  <si>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</si>
  <si>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</si>
  <si>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</si>
  <si>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</si>
  <si>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</si>
  <si>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</si>
  <si>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</si>
  <si>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</si>
  <si>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</si>
  <si>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</si>
  <si>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</si>
  <si>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</si>
  <si>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</si>
  <si>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</si>
  <si>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</si>
  <si>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</si>
  <si>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</si>
  <si>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</si>
  <si>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</si>
  <si>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</si>
  <si>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</si>
  <si>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</si>
  <si>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</si>
  <si>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</si>
  <si>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</si>
  <si>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</si>
  <si>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</si>
  <si>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</si>
  <si>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</si>
  <si>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</si>
  <si>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</si>
  <si>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</si>
  <si>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</si>
  <si>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</si>
  <si>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</si>
  <si>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</si>
  <si>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</si>
  <si>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</si>
  <si>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</si>
  <si>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</si>
  <si>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</si>
  <si>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</si>
  <si>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</si>
  <si>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</si>
  <si>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</si>
  <si>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</si>
  <si>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</si>
  <si>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</si>
  <si>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</si>
  <si>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</si>
  <si>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</si>
  <si>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</si>
  <si>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</si>
  <si>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</si>
  <si>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</si>
  <si>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</si>
  <si>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</si>
  <si>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</si>
  <si>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</si>
  <si>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</si>
  <si>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</si>
  <si>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</si>
  <si>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</si>
  <si>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</si>
  <si>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</si>
  <si>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</si>
  <si>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</si>
  <si>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</si>
  <si>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</si>
  <si>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</si>
  <si>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</si>
  <si>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</si>
  <si>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</si>
  <si>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</si>
  <si>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</si>
  <si>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</si>
  <si>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</si>
  <si>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</si>
  <si>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</si>
  <si>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</si>
  <si>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</si>
  <si>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</si>
  <si>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</si>
  <si>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</si>
  <si>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</si>
  <si>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</si>
  <si>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</si>
  <si>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</si>
  <si>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</si>
  <si>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</si>
  <si>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</si>
  <si>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</si>
  <si>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</si>
  <si>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</si>
  <si>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</si>
  <si>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</si>
  <si>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</si>
  <si>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</si>
  <si>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</si>
  <si>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</si>
  <si>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</si>
  <si>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</si>
  <si>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</si>
  <si>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</si>
  <si>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</si>
  <si>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</si>
  <si>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</si>
  <si>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</si>
  <si>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</si>
  <si>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</si>
  <si>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</si>
  <si>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</si>
  <si>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</si>
  <si>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</si>
  <si>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</si>
  <si>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</si>
  <si>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</si>
  <si>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</si>
  <si>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</si>
  <si>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</si>
  <si>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</si>
  <si>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</si>
  <si>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</si>
  <si>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</si>
  <si>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</si>
  <si>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</si>
  <si>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</si>
  <si>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</si>
  <si>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</si>
  <si>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</si>
  <si>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</si>
  <si>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</si>
  <si>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</si>
  <si>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</si>
  <si>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</si>
  <si>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</si>
  <si>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</si>
  <si>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</si>
  <si>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</si>
  <si>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</si>
  <si>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</si>
  <si>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</si>
  <si>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</si>
  <si>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</si>
  <si>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</si>
  <si>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</si>
  <si>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</si>
  <si>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</si>
  <si>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</si>
  <si>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</si>
  <si>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</si>
  <si>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</si>
  <si>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</si>
  <si>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</si>
  <si>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</si>
  <si>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</si>
  <si>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</si>
  <si>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</si>
  <si>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</si>
  <si>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</si>
  <si>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</si>
  <si>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</si>
  <si>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</si>
  <si>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</si>
  <si>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</si>
  <si>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</si>
  <si>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</si>
  <si>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</si>
  <si>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</si>
  <si>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</si>
  <si>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</si>
  <si>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</si>
  <si>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</si>
  <si>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</si>
  <si>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</si>
  <si>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</si>
  <si>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</si>
  <si>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</si>
  <si>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</si>
  <si>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</si>
  <si>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</si>
  <si>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</si>
  <si>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</si>
  <si>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</si>
  <si>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</si>
  <si>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</si>
  <si>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</si>
  <si>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</si>
  <si>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</si>
  <si>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</si>
  <si>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</si>
  <si>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</si>
  <si>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</si>
  <si>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</si>
  <si>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</si>
  <si>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</si>
  <si>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</si>
  <si>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</si>
  <si>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</si>
  <si>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</si>
  <si>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</si>
  <si>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</si>
  <si>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</si>
  <si>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</si>
  <si>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</si>
  <si>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</si>
  <si>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</si>
  <si>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</si>
  <si>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</si>
  <si>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</si>
  <si>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</si>
  <si>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</si>
  <si>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</si>
  <si>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</si>
  <si>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</si>
  <si>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</si>
  <si>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</si>
  <si>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</si>
  <si>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</si>
  <si>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</si>
  <si>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</si>
  <si>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</si>
  <si>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</si>
  <si>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</si>
  <si>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</si>
  <si>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</si>
  <si>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</si>
  <si>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</si>
  <si>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</si>
  <si>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</si>
  <si>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</si>
  <si>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</si>
  <si>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</si>
  <si>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</si>
  <si>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</si>
  <si>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</si>
  <si>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</si>
  <si>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</si>
  <si>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</si>
  <si>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</si>
  <si>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</si>
  <si>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</si>
  <si>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</si>
  <si>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</si>
  <si>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</si>
  <si>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</si>
  <si>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</si>
  <si>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</si>
  <si>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</si>
  <si>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</si>
  <si>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</si>
  <si>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</si>
  <si>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</si>
  <si>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</si>
  <si>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</si>
  <si>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</si>
  <si>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</si>
  <si>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</si>
  <si>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</si>
  <si>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</si>
  <si>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</si>
  <si>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</si>
  <si>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</si>
  <si>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</si>
  <si>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</si>
  <si>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</si>
  <si>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</si>
  <si>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</si>
  <si>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</si>
  <si>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</si>
  <si>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</si>
  <si>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</si>
  <si>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</si>
  <si>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</si>
  <si>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</si>
  <si>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</si>
  <si>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</si>
  <si>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</si>
  <si>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</si>
  <si>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</si>
  <si>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</si>
  <si>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</si>
  <si>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</si>
  <si>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</si>
  <si>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</si>
  <si>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</si>
  <si>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</si>
  <si>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</si>
  <si>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</si>
  <si>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</si>
  <si>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</si>
  <si>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</si>
  <si>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</si>
  <si>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</si>
  <si>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</si>
  <si>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</si>
  <si>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</si>
  <si>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</si>
  <si>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</si>
  <si>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</si>
  <si>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</si>
  <si>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</si>
  <si>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</si>
  <si>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</si>
  <si>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</si>
  <si>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</si>
  <si>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</si>
  <si>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</si>
  <si>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</si>
  <si>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</si>
  <si>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</si>
  <si>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</si>
  <si>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</si>
  <si>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</si>
  <si>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</si>
  <si>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</si>
  <si>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</si>
  <si>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</si>
  <si>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</si>
  <si>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</si>
  <si>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</si>
  <si>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</si>
  <si>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</si>
  <si>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</si>
  <si>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</si>
  <si>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</si>
  <si>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</si>
  <si>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</si>
  <si>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</si>
  <si>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</si>
  <si>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</si>
  <si>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</si>
  <si>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</si>
  <si>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</si>
  <si>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</si>
  <si>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</si>
  <si>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</si>
  <si>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</si>
  <si>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</si>
  <si>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</si>
  <si>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</si>
  <si>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</si>
  <si>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</si>
  <si>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</si>
  <si>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</si>
  <si>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</si>
  <si>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</si>
  <si>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</si>
  <si>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</si>
  <si>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</si>
  <si>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</si>
  <si>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</si>
  <si>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</si>
  <si>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</si>
  <si>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</si>
  <si>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</si>
  <si>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</si>
  <si>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</si>
  <si>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</si>
  <si>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</si>
  <si>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</si>
  <si>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</si>
  <si>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</si>
  <si>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</si>
  <si>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</si>
  <si>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</si>
  <si>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</si>
  <si>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</si>
  <si>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</si>
  <si>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</si>
  <si>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</si>
  <si>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</si>
  <si>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</si>
  <si>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</si>
  <si>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</si>
  <si>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</si>
  <si>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</si>
  <si>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</si>
  <si>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</si>
  <si>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</si>
  <si>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</si>
  <si>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</si>
  <si>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</si>
  <si>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</si>
  <si>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</si>
  <si>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</si>
  <si>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</si>
  <si>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</si>
  <si>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</si>
  <si>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</si>
  <si>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</si>
  <si>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</si>
  <si>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</si>
  <si>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</si>
  <si>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</si>
  <si>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</si>
  <si>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</si>
  <si>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</si>
  <si>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</si>
  <si>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</si>
  <si>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</si>
  <si>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</si>
  <si>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</si>
  <si>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</si>
  <si>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</si>
  <si>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</si>
  <si>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</si>
  <si>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</si>
  <si>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</si>
  <si>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</si>
  <si>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</si>
  <si>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</si>
  <si>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</si>
  <si>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</si>
  <si>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</si>
  <si>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</si>
  <si>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</si>
  <si>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</si>
  <si>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</si>
  <si>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</si>
  <si>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</si>
  <si>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</si>
  <si>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</si>
  <si>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</si>
  <si>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</si>
  <si>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</si>
  <si>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</si>
  <si>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</si>
  <si>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</si>
  <si>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</si>
  <si>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</si>
  <si>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</si>
  <si>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</si>
  <si>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</si>
  <si>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</si>
  <si>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</si>
  <si>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</si>
  <si>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</si>
  <si>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</si>
  <si>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</si>
  <si>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</si>
  <si>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</si>
  <si>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</si>
  <si>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</si>
  <si>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</si>
  <si>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</si>
  <si>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</si>
  <si>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</si>
  <si>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</si>
  <si>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</si>
  <si>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</si>
  <si>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</si>
  <si>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</si>
  <si>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</si>
  <si>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</si>
  <si>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</si>
  <si>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</si>
  <si>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</si>
  <si>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</si>
  <si>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</si>
  <si>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</si>
  <si>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</si>
  <si>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</si>
  <si>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</si>
  <si>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</si>
  <si>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</si>
  <si>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</si>
  <si>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</si>
  <si>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</si>
  <si>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</si>
  <si>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</si>
  <si>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</si>
  <si>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</si>
  <si>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</si>
  <si>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</si>
  <si>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</si>
  <si>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</si>
  <si>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</si>
  <si>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</si>
  <si>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</si>
  <si>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</si>
  <si>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</si>
  <si>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</si>
  <si>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</si>
  <si>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</si>
  <si>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</si>
  <si>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</si>
  <si>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</si>
  <si>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</si>
  <si>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</si>
  <si>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</si>
  <si>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</si>
  <si>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</si>
  <si>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</si>
  <si>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</si>
  <si>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</si>
  <si>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</si>
  <si>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</si>
  <si>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</si>
  <si>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</si>
  <si>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</si>
  <si>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</si>
  <si>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</si>
  <si>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</si>
  <si>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</si>
  <si>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</si>
  <si>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</si>
  <si>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</si>
  <si>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</si>
  <si>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</si>
  <si>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</si>
  <si>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</si>
  <si>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</si>
  <si>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</si>
  <si>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</si>
  <si>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</si>
  <si>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</si>
  <si>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</si>
  <si>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</si>
  <si>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</si>
  <si>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</si>
  <si>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</si>
  <si>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</si>
  <si>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</si>
  <si>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</si>
  <si>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</si>
  <si>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</si>
  <si>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</si>
  <si>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</si>
  <si>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</si>
  <si>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</si>
  <si>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</si>
  <si>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</si>
  <si>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</si>
  <si>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</si>
  <si>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</si>
  <si>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</si>
  <si>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</si>
  <si>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</si>
  <si>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</si>
  <si>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</si>
  <si>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</si>
  <si>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</si>
  <si>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</si>
  <si>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</si>
  <si>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</si>
  <si>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</si>
  <si>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</si>
  <si>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</si>
  <si>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</si>
  <si>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</si>
  <si>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</si>
  <si>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</si>
  <si>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</si>
  <si>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</si>
  <si>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</si>
  <si>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</si>
  <si>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</si>
  <si>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</si>
  <si>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</si>
  <si>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</si>
  <si>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</si>
  <si>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</si>
  <si>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</si>
  <si>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</si>
  <si>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</si>
  <si>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</si>
  <si>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</si>
  <si>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</si>
  <si>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</si>
  <si>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</si>
  <si>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</si>
  <si>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</si>
  <si>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</si>
  <si>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</si>
  <si>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</si>
  <si>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</si>
  <si>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</si>
  <si>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</si>
  <si>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</si>
  <si>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</si>
  <si>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</si>
  <si>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</si>
  <si>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</si>
  <si>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</si>
  <si>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</si>
  <si>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</si>
  <si>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</si>
  <si>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</si>
  <si>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</si>
  <si>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</si>
  <si>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</si>
  <si>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</si>
  <si>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</si>
  <si>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</si>
  <si>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</si>
  <si>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</si>
  <si>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</si>
  <si>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</si>
  <si>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</si>
  <si>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</si>
  <si>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</si>
  <si>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</si>
  <si>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</si>
  <si>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</si>
  <si>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</si>
  <si>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</si>
  <si>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</si>
  <si>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</si>
  <si>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</si>
  <si>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</si>
  <si>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</si>
  <si>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</si>
  <si>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</si>
  <si>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</si>
  <si>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</si>
  <si>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</si>
  <si>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</si>
  <si>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</si>
  <si>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</si>
  <si>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</si>
  <si>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</si>
  <si>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</si>
  <si>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</si>
  <si>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</si>
  <si>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</si>
  <si>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</si>
  <si>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</si>
  <si>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</si>
  <si>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</si>
  <si>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</si>
  <si>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</si>
  <si>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</si>
  <si>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</si>
  <si>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</si>
  <si>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</si>
  <si>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</si>
  <si>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</si>
  <si>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</si>
  <si>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</si>
  <si>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</si>
  <si>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</si>
  <si>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</si>
  <si>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</si>
  <si>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</si>
  <si>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</si>
  <si>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</si>
  <si>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</si>
  <si>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</si>
  <si>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</si>
  <si>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</si>
  <si>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</si>
  <si>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</si>
  <si>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</si>
  <si>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</si>
  <si>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</si>
  <si>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</si>
  <si>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</si>
  <si>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</si>
  <si>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</si>
  <si>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</si>
  <si>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</si>
  <si>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</si>
  <si>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</si>
  <si>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</si>
  <si>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</si>
  <si>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</si>
  <si>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</si>
  <si>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</si>
  <si>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</si>
  <si>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</si>
  <si>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</si>
  <si>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</si>
  <si>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</si>
  <si>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</si>
  <si>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</si>
  <si>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</si>
  <si>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</si>
  <si>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</si>
  <si>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</si>
  <si>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</si>
  <si>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</si>
  <si>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</si>
  <si>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</si>
  <si>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</si>
  <si>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</si>
  <si>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</si>
  <si>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</si>
  <si>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</si>
  <si>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</si>
  <si>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</si>
  <si>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</si>
  <si>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</si>
  <si>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</si>
  <si>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</si>
  <si>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</si>
  <si>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</si>
  <si>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</si>
  <si>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</si>
  <si>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</si>
  <si>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</si>
  <si>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</si>
  <si>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</si>
  <si>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</si>
  <si>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</si>
  <si>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</si>
  <si>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</si>
  <si>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</si>
  <si>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</si>
  <si>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</si>
  <si>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</si>
  <si>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</si>
  <si>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</si>
  <si>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</si>
  <si>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</si>
  <si>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</si>
  <si>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</si>
  <si>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</si>
  <si>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</si>
  <si>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</si>
  <si>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</si>
  <si>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</si>
  <si>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</si>
  <si>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</si>
  <si>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</si>
  <si>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</si>
  <si>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</si>
  <si>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</si>
  <si>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</si>
  <si>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</si>
  <si>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</si>
  <si>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</si>
  <si>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</si>
  <si>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</si>
  <si>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</si>
  <si>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</si>
  <si>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</si>
  <si>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</si>
  <si>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</si>
  <si>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</si>
  <si>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</si>
  <si>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</si>
  <si>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</si>
  <si>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</si>
  <si>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</si>
  <si>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</si>
  <si>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</si>
  <si>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</si>
  <si>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</si>
  <si>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</si>
  <si>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</si>
  <si>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</si>
  <si>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</si>
  <si>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</si>
  <si>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</si>
  <si>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</si>
  <si>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</si>
  <si>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</si>
  <si>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</si>
  <si>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</si>
  <si>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</si>
  <si>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</si>
  <si>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</si>
  <si>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</si>
  <si>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</si>
  <si>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</si>
  <si>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</si>
  <si>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</si>
  <si>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</si>
  <si>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</si>
  <si>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</si>
  <si>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</si>
  <si>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</si>
  <si>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</si>
  <si>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</si>
  <si>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</si>
  <si>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</si>
  <si>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</si>
  <si>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</si>
  <si>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</si>
  <si>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</si>
  <si>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</si>
  <si>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</si>
  <si>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</si>
  <si>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</si>
  <si>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</si>
  <si>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</si>
  <si>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</si>
  <si>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</si>
  <si>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</si>
  <si>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</si>
  <si>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</si>
  <si>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</si>
  <si>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</si>
  <si>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</si>
  <si>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</si>
  <si>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</si>
  <si>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</si>
  <si>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</si>
  <si>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</si>
  <si>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</si>
  <si>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</si>
  <si>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</si>
  <si>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</si>
  <si>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</si>
  <si>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</si>
  <si>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</si>
  <si>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</si>
  <si>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</si>
  <si>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</si>
  <si>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</si>
  <si>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</si>
  <si>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</si>
  <si>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</si>
  <si>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</si>
  <si>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</si>
  <si>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</si>
  <si>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</si>
  <si>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</si>
  <si>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</si>
  <si>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</si>
  <si>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</si>
  <si>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</si>
  <si>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</si>
  <si>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</si>
  <si>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</si>
  <si>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</si>
  <si>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</si>
  <si>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</si>
  <si>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</si>
  <si>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</si>
  <si>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</si>
  <si>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</si>
  <si>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</si>
  <si>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</si>
  <si>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</si>
  <si>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</si>
  <si>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</si>
  <si>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</si>
  <si>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</si>
  <si>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</si>
  <si>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</si>
  <si>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</si>
  <si>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</si>
  <si>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</si>
  <si>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</si>
  <si>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</si>
  <si>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</si>
  <si>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</si>
  <si>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</si>
  <si>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</si>
  <si>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</si>
  <si>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</si>
  <si>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</si>
  <si>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</si>
  <si>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</si>
  <si>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</si>
  <si>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</si>
  <si>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</si>
  <si>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</si>
  <si>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</si>
  <si>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</si>
  <si>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</si>
  <si>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</si>
  <si>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</si>
  <si>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</si>
  <si>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</si>
  <si>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</si>
  <si>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</si>
  <si>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</si>
  <si>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</si>
  <si>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</si>
  <si>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</si>
  <si>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</si>
  <si>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</si>
  <si>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</si>
  <si>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</si>
  <si>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</si>
  <si>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</si>
  <si>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</si>
  <si>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</si>
  <si>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</si>
  <si>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</si>
  <si>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</si>
  <si>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</si>
  <si>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</si>
  <si>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</si>
  <si>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</si>
  <si>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</si>
  <si>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</si>
  <si>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</si>
  <si>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</si>
  <si>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</si>
  <si>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</si>
  <si>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</si>
  <si>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</si>
  <si>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</si>
  <si>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</si>
  <si>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</si>
  <si>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</si>
  <si>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</si>
  <si>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</si>
  <si>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</si>
  <si>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</si>
  <si>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</si>
  <si>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</si>
  <si>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</si>
  <si>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</si>
  <si>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</si>
  <si>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</si>
  <si>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</si>
  <si>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</si>
  <si>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</si>
  <si>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</si>
  <si>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</si>
  <si>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</si>
  <si>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</si>
  <si>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</si>
  <si>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</si>
  <si>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</si>
  <si>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</si>
  <si>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</si>
  <si>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</si>
  <si>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</si>
  <si>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</si>
  <si>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</si>
  <si>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</si>
  <si>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</si>
  <si>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</si>
  <si>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</si>
  <si>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</si>
  <si>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</si>
  <si>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</si>
  <si>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</si>
  <si>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</si>
  <si>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</si>
  <si>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</si>
  <si>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</si>
  <si>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</si>
  <si>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</si>
  <si>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</si>
  <si>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</si>
  <si>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</si>
  <si>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</si>
  <si>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</si>
  <si>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</si>
  <si>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</si>
  <si>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</si>
  <si>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</si>
  <si>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</si>
  <si>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</si>
  <si>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</si>
  <si>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</si>
  <si>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</si>
  <si>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</si>
  <si>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</si>
  <si>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</si>
  <si>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</si>
  <si>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</si>
  <si>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</si>
  <si>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</si>
  <si>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</si>
  <si>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</si>
  <si>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</si>
  <si>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</si>
  <si>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</si>
  <si>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</si>
  <si>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</si>
  <si>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</si>
  <si>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</si>
  <si>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</si>
  <si>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</si>
  <si>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</si>
  <si>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</si>
  <si>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</si>
  <si>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</si>
  <si>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</si>
  <si>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</si>
  <si>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</si>
  <si>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</si>
  <si>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</si>
  <si>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</si>
  <si>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</si>
  <si>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</si>
  <si>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</si>
  <si>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</si>
  <si>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</si>
  <si>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</si>
  <si>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</si>
  <si>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</si>
  <si>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</si>
  <si>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</si>
  <si>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</si>
  <si>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</si>
  <si>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</si>
  <si>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</si>
  <si>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</si>
  <si>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</si>
  <si>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</si>
  <si>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</si>
  <si>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</si>
  <si>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</si>
  <si>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</si>
  <si>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</si>
  <si>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</si>
  <si>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</si>
  <si>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</si>
  <si>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</si>
  <si>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</si>
  <si>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</si>
  <si>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</si>
  <si>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</si>
  <si>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</si>
  <si>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</si>
  <si>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</si>
  <si>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</si>
  <si>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</si>
  <si>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</si>
  <si>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</si>
  <si>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</si>
  <si>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</si>
  <si>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</si>
  <si>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</si>
  <si>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</si>
  <si>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</si>
  <si>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</si>
  <si>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</si>
  <si>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</si>
  <si>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</si>
  <si>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</si>
  <si>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</si>
  <si>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</si>
  <si>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</si>
  <si>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</si>
  <si>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</si>
  <si>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</si>
  <si>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</si>
  <si>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</si>
  <si>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</si>
  <si>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</si>
  <si>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</si>
  <si>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</si>
  <si>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</si>
  <si>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</si>
  <si>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</si>
  <si>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</si>
  <si>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</si>
  <si>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</si>
  <si>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</si>
  <si>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</si>
  <si>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</si>
  <si>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</si>
  <si>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</si>
  <si>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</si>
  <si>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</si>
  <si>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</si>
  <si>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</si>
  <si>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</si>
  <si>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</si>
  <si>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</si>
  <si>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</si>
  <si>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</si>
  <si>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</si>
  <si>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</si>
  <si>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</si>
  <si>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</si>
  <si>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</si>
  <si>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</si>
  <si>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</si>
  <si>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</si>
  <si>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</si>
  <si>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</si>
  <si>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</si>
  <si>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</si>
  <si>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</si>
  <si>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</si>
  <si>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</si>
  <si>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</si>
  <si>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</si>
  <si>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</si>
  <si>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</si>
  <si>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</si>
  <si>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</si>
  <si>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</si>
  <si>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</si>
  <si>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</si>
  <si>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</si>
  <si>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</si>
  <si>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</si>
  <si>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</si>
  <si>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</si>
  <si>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</si>
  <si>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</si>
  <si>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</si>
  <si>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</si>
  <si>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</si>
  <si>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</si>
  <si>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</si>
  <si>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</si>
  <si>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</si>
  <si>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</si>
  <si>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</si>
  <si>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</si>
  <si>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</si>
  <si>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</si>
  <si>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</si>
  <si>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</si>
  <si>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</si>
  <si>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</si>
  <si>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</si>
  <si>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</si>
  <si>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</si>
  <si>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</si>
  <si>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</si>
  <si>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</si>
  <si>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</si>
  <si>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</si>
  <si>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</si>
  <si>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</si>
  <si>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</si>
  <si>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</si>
  <si>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</si>
  <si>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</si>
  <si>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</si>
  <si>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</si>
  <si>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</si>
  <si>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</si>
  <si>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</si>
  <si>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</si>
  <si>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</si>
  <si>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</si>
  <si>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</si>
  <si>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</si>
  <si>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</si>
  <si>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</si>
  <si>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</si>
  <si>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</si>
  <si>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</si>
  <si>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</si>
  <si>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</si>
  <si>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</si>
  <si>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</si>
  <si>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</si>
  <si>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</si>
  <si>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</si>
  <si>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</si>
  <si>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</si>
  <si>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</si>
  <si>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</si>
  <si>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</si>
  <si>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</si>
  <si>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</si>
  <si>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</si>
  <si>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</si>
  <si>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</si>
  <si>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</si>
  <si>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</si>
  <si>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</si>
  <si>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</si>
  <si>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</si>
  <si>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</si>
  <si>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</si>
  <si>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</si>
  <si>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</si>
  <si>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</si>
  <si>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</si>
  <si>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</si>
  <si>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</si>
  <si>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</si>
  <si>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</si>
  <si>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</si>
  <si>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</si>
  <si>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</si>
  <si>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</si>
  <si>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</si>
  <si>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</si>
  <si>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</si>
  <si>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</si>
  <si>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</si>
  <si>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</si>
  <si>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</si>
  <si>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</si>
  <si>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</si>
  <si>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</si>
  <si>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</si>
  <si>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</si>
  <si>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</si>
  <si>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</si>
  <si>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</si>
  <si>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</si>
  <si>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</si>
  <si>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</si>
  <si>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</si>
  <si>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</si>
  <si>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</si>
  <si>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</si>
  <si>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</si>
  <si>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</si>
  <si>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</si>
  <si>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</si>
  <si>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</si>
  <si>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</si>
  <si>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</si>
  <si>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</si>
  <si>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</si>
  <si>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</si>
  <si>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</si>
  <si>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</si>
  <si>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</si>
  <si>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</si>
  <si>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</si>
  <si>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</si>
  <si>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</si>
  <si>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</si>
  <si>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</si>
  <si>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</si>
  <si>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</si>
  <si>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</si>
  <si>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</si>
  <si>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</si>
  <si>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</si>
  <si>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</si>
  <si>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</si>
  <si>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</si>
  <si>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</si>
  <si>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</si>
  <si>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</si>
  <si>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</si>
  <si>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</si>
  <si>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</si>
  <si>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</si>
  <si>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</si>
  <si>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</si>
  <si>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</si>
  <si>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</si>
  <si>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</si>
  <si>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</si>
  <si>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</si>
  <si>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</si>
  <si>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</si>
  <si>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</si>
  <si>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</si>
  <si>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</si>
  <si>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</si>
  <si>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</si>
  <si>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</si>
  <si>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</si>
  <si>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</si>
  <si>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</si>
  <si>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</si>
  <si>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</si>
  <si>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</si>
  <si>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</si>
  <si>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</si>
  <si>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</si>
  <si>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</si>
  <si>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</si>
  <si>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</si>
  <si>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</si>
  <si>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</si>
  <si>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</si>
  <si>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</si>
  <si>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</si>
  <si>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</si>
  <si>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</si>
  <si>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</si>
  <si>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</si>
  <si>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</si>
  <si>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</si>
  <si>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</si>
  <si>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</si>
  <si>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</si>
  <si>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</si>
  <si>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</si>
  <si>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</si>
  <si>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</si>
  <si>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</si>
  <si>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</si>
  <si>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</si>
  <si>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</si>
  <si>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</si>
  <si>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</si>
  <si>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</si>
  <si>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</si>
  <si>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</si>
  <si>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</si>
  <si>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</si>
  <si>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</si>
  <si>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</si>
  <si>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</si>
  <si>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</si>
  <si>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</si>
  <si>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</si>
  <si>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</si>
  <si>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</si>
  <si>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</si>
  <si>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</si>
  <si>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</si>
  <si>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</si>
  <si>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</si>
  <si>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</si>
  <si>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</si>
  <si>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</si>
  <si>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</si>
  <si>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</si>
  <si>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</si>
  <si>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</si>
  <si>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</si>
  <si>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</si>
  <si>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</si>
  <si>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</si>
  <si>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</si>
  <si>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</si>
  <si>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</si>
  <si>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</si>
  <si>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</si>
  <si>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</si>
  <si>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</si>
  <si>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</si>
  <si>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</si>
  <si>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</si>
  <si>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</si>
  <si>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</si>
  <si>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</si>
  <si>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</si>
  <si>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</si>
  <si>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</si>
  <si>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</si>
  <si>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</si>
  <si>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</si>
  <si>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</si>
  <si>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</si>
  <si>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</si>
  <si>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</si>
  <si>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</si>
  <si>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</si>
  <si>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</si>
  <si>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</si>
  <si>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</si>
  <si>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</si>
  <si>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</si>
  <si>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</si>
  <si>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</si>
  <si>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</si>
  <si>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</si>
  <si>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</si>
  <si>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</si>
  <si>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</si>
  <si>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</si>
  <si>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</si>
  <si>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</si>
  <si>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</si>
  <si>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</si>
  <si>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</si>
  <si>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</si>
  <si>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</si>
  <si>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</si>
  <si>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</si>
  <si>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</si>
  <si>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</si>
  <si>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</si>
  <si>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</si>
  <si>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</si>
  <si>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</si>
  <si>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</si>
  <si>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</si>
  <si>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</si>
  <si>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</si>
  <si>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</si>
  <si>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</si>
  <si>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</si>
  <si>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</si>
  <si>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</si>
  <si>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</si>
  <si>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</si>
  <si>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</si>
  <si>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</si>
  <si>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</si>
  <si>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</si>
  <si>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</si>
  <si>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</si>
  <si>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</si>
  <si>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</si>
  <si>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</si>
  <si>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</si>
  <si>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</si>
  <si>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</si>
  <si>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</si>
  <si>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</si>
  <si>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</si>
  <si>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</si>
  <si>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</si>
  <si>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</si>
  <si>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</si>
  <si>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</si>
  <si>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</si>
  <si>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</si>
  <si>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</si>
  <si>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</si>
  <si>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</si>
  <si>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</si>
  <si>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</si>
  <si>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</si>
  <si>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</si>
  <si>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</si>
  <si>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</si>
  <si>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</si>
  <si>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</si>
  <si>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</si>
  <si>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</si>
  <si>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</si>
  <si>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</si>
  <si>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</si>
  <si>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</si>
  <si>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</si>
  <si>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</si>
  <si>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</si>
  <si>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</si>
  <si>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</si>
  <si>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</si>
  <si>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</si>
  <si>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</si>
  <si>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</si>
  <si>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</si>
  <si>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</si>
  <si>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</si>
  <si>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</si>
  <si>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</si>
  <si>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</si>
  <si>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</si>
  <si>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</si>
  <si>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</si>
  <si>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</si>
  <si>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</si>
  <si>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</si>
  <si>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</si>
  <si>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</si>
  <si>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</si>
  <si>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</si>
  <si>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</si>
  <si>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</si>
  <si>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</si>
  <si>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</si>
  <si>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</si>
  <si>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</si>
  <si>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</si>
  <si>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</si>
  <si>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</si>
  <si>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</si>
  <si>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</si>
  <si>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</si>
  <si>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</si>
  <si>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</si>
  <si>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</si>
  <si>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</si>
  <si>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</si>
  <si>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</si>
  <si>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</si>
  <si>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</si>
  <si>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</si>
  <si>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</si>
  <si>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</si>
  <si>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</si>
  <si>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</si>
  <si>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</si>
  <si>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</si>
  <si>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</si>
  <si>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</si>
  <si>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</si>
  <si>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</si>
  <si>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</si>
  <si>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</si>
  <si>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</si>
  <si>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</si>
  <si>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</si>
  <si>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</si>
  <si>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</si>
  <si>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</si>
  <si>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</si>
  <si>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</si>
  <si>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</si>
  <si>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</si>
  <si>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</si>
  <si>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</si>
  <si>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</si>
  <si>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</si>
  <si>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</si>
  <si>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</si>
  <si>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</si>
  <si>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</si>
  <si>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</si>
  <si>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</si>
  <si>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</si>
  <si>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</si>
  <si>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</si>
  <si>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</si>
  <si>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</si>
  <si>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</si>
  <si>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</si>
  <si>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</si>
  <si>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</si>
  <si>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</si>
  <si>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</si>
  <si>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</si>
  <si>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</si>
  <si>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</si>
  <si>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</si>
  <si>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</si>
  <si>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</si>
  <si>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</si>
  <si>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</si>
  <si>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</si>
  <si>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</si>
  <si>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</si>
  <si>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</si>
  <si>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</si>
  <si>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</si>
  <si>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</si>
  <si>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</si>
  <si>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</si>
  <si>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</si>
  <si>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</si>
  <si>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</si>
  <si>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</si>
  <si>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</si>
  <si>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</si>
  <si>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</si>
  <si>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</si>
  <si>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</si>
  <si>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</si>
  <si>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</si>
  <si>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</si>
  <si>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</si>
  <si>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</si>
  <si>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</si>
  <si>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</si>
  <si>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</si>
  <si>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</si>
  <si>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</si>
  <si>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</si>
  <si>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</si>
  <si>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</si>
  <si>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</si>
  <si>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</si>
  <si>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</si>
  <si>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</si>
  <si>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</si>
  <si>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</si>
  <si>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</si>
  <si>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</si>
  <si>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</si>
  <si>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</si>
  <si>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</si>
  <si>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</si>
  <si>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</si>
  <si>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</si>
  <si>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</si>
  <si>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</si>
  <si>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</si>
  <si>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</si>
  <si>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</si>
  <si>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</si>
  <si>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</si>
  <si>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</si>
  <si>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</si>
  <si>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</si>
  <si>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</si>
  <si>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</si>
  <si>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</si>
  <si>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</si>
  <si>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</si>
  <si>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</si>
  <si>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</si>
  <si>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</si>
  <si>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</si>
  <si>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</si>
  <si>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</si>
  <si>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</si>
  <si>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</si>
  <si>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</si>
  <si>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</si>
  <si>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</si>
  <si>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</si>
  <si>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</si>
  <si>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</si>
  <si>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</si>
  <si>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</si>
  <si>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</si>
  <si>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</si>
  <si>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</si>
  <si>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</si>
  <si>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</si>
  <si>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</si>
  <si>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</si>
  <si>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</si>
  <si>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</si>
  <si>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</si>
  <si>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</si>
  <si>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</si>
  <si>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</si>
  <si>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</si>
  <si>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</si>
  <si>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</si>
  <si>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</si>
  <si>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</si>
  <si>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</si>
  <si>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</si>
  <si>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</si>
  <si>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</si>
  <si>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</si>
  <si>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</si>
  <si>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</si>
  <si>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</si>
  <si>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</si>
  <si>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</si>
  <si>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</si>
  <si>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</si>
  <si>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</si>
  <si>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</si>
  <si>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</si>
  <si>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</si>
  <si>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</si>
  <si>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</si>
  <si>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</si>
  <si>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</si>
  <si>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</si>
  <si>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</si>
  <si>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</si>
  <si>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</si>
  <si>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</si>
  <si>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</si>
  <si>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</si>
  <si>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</si>
  <si>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</si>
  <si>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</si>
  <si>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</si>
  <si>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</si>
  <si>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</si>
  <si>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</si>
  <si>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</si>
  <si>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</si>
  <si>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</si>
  <si>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</si>
  <si>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</si>
  <si>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</si>
  <si>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</si>
  <si>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</si>
  <si>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</si>
  <si>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</si>
  <si>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</si>
  <si>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</si>
  <si>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</si>
  <si>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</si>
  <si>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</si>
  <si>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</si>
  <si>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</si>
  <si>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</si>
  <si>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</si>
  <si>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</si>
  <si>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</si>
  <si>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</si>
  <si>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</si>
  <si>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</si>
  <si>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</si>
  <si>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</si>
  <si>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</si>
  <si>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</si>
  <si>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</si>
  <si>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</si>
  <si>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</si>
  <si>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</si>
  <si>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</si>
  <si>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</si>
  <si>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</si>
  <si>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</si>
  <si>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</si>
  <si>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</si>
  <si>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</si>
  <si>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</si>
  <si>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</si>
  <si>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</si>
  <si>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</si>
  <si>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</si>
  <si>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</si>
  <si>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</si>
  <si>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</si>
  <si>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</si>
  <si>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</si>
  <si>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</si>
  <si>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</si>
  <si>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</si>
  <si>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</si>
  <si>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</si>
  <si>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</si>
  <si>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</si>
  <si>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</si>
  <si>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</si>
  <si>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</si>
  <si>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</si>
  <si>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</si>
  <si>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</si>
  <si>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</si>
  <si>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</si>
  <si>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</si>
  <si>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</si>
  <si>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</si>
  <si>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</si>
  <si>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</si>
  <si>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</si>
  <si>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</si>
  <si>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</si>
  <si>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</si>
  <si>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</si>
  <si>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</si>
  <si>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</si>
  <si>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</si>
  <si>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</si>
  <si>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</si>
  <si>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</si>
  <si>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</si>
  <si>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</si>
  <si>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</si>
  <si>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</si>
  <si>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</si>
  <si>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</si>
  <si>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</si>
  <si>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</si>
  <si>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</si>
  <si>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</si>
  <si>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</si>
  <si>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</si>
  <si>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</si>
  <si>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</si>
  <si>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</si>
  <si>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</si>
  <si>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</si>
  <si>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</si>
  <si>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</si>
  <si>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</si>
  <si>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</si>
  <si>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</si>
  <si>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</si>
  <si>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</si>
  <si>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</si>
  <si>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</si>
  <si>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</si>
  <si>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</si>
  <si>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</si>
  <si>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</si>
  <si>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</si>
  <si>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</si>
  <si>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</si>
  <si>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</si>
  <si>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</si>
  <si>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</si>
  <si>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</si>
  <si>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</si>
  <si>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</si>
  <si>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</si>
  <si>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</si>
  <si>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</si>
  <si>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</si>
  <si>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</si>
  <si>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</si>
  <si>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</si>
  <si>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</si>
  <si>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</si>
  <si>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</si>
  <si>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</si>
  <si>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</si>
  <si>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</si>
  <si>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</si>
  <si>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</si>
  <si>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</si>
  <si>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</si>
  <si>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</si>
  <si>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</si>
  <si>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</si>
  <si>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</si>
  <si>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</si>
  <si>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</si>
  <si>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</si>
  <si>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</si>
  <si>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</si>
  <si>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</si>
  <si>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</si>
  <si>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</si>
  <si>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</si>
  <si>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</si>
  <si>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</si>
  <si>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</si>
  <si>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</si>
  <si>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</si>
  <si>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</si>
  <si>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</si>
  <si>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</si>
  <si>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</si>
  <si>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</si>
  <si>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</si>
  <si>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</si>
  <si>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</si>
  <si>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</si>
  <si>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</si>
  <si>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</si>
  <si>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</si>
  <si>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</si>
  <si>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</si>
  <si>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</si>
  <si>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</si>
  <si>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</si>
  <si>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</si>
  <si>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</si>
  <si>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</si>
  <si>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</si>
  <si>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</si>
  <si>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</si>
  <si>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</si>
  <si>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</si>
  <si>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</si>
  <si>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</si>
  <si>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</si>
  <si>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</si>
  <si>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</si>
  <si>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</si>
  <si>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</si>
  <si>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</si>
  <si>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</si>
  <si>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</si>
  <si>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</si>
  <si>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</si>
  <si>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</si>
  <si>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</si>
  <si>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</si>
  <si>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</si>
  <si>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</si>
  <si>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</si>
  <si>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</si>
  <si>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</si>
  <si>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</si>
  <si>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</si>
  <si>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</si>
  <si>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</si>
  <si>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</si>
  <si>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</si>
  <si>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</si>
  <si>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</si>
  <si>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</si>
  <si>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</si>
  <si>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</si>
  <si>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</si>
  <si>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</si>
  <si>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</si>
  <si>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</si>
  <si>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</si>
  <si>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</si>
  <si>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</si>
  <si>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</si>
  <si>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</si>
  <si>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</si>
  <si>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</si>
  <si>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</si>
  <si>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</si>
  <si>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</si>
  <si>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</si>
  <si>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</si>
  <si>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</si>
  <si>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</si>
  <si>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</si>
  <si>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</si>
  <si>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</si>
  <si>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</si>
  <si>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</si>
  <si>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</si>
  <si>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</si>
  <si>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</si>
  <si>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</si>
  <si>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</si>
  <si>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</si>
  <si>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</si>
  <si>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</si>
  <si>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</si>
  <si>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</si>
  <si>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</si>
  <si>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</si>
  <si>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</si>
  <si>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</si>
  <si>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</si>
  <si>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</si>
  <si>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</si>
  <si>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</si>
  <si>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</si>
  <si>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</si>
  <si>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</si>
  <si>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</si>
  <si>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</si>
  <si>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</si>
  <si>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</si>
  <si>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</si>
  <si>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</si>
  <si>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</si>
  <si>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</si>
  <si>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</si>
  <si>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</si>
  <si>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</si>
  <si>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</si>
  <si>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</si>
  <si>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</si>
  <si>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</si>
  <si>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</si>
  <si>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</si>
  <si>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</si>
  <si>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</si>
  <si>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</si>
  <si>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</si>
  <si>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</si>
  <si>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</si>
  <si>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</si>
  <si>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</si>
  <si>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</si>
  <si>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</si>
  <si>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</si>
  <si>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</si>
  <si>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</si>
  <si>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</si>
  <si>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</si>
  <si>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</si>
  <si>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</si>
  <si>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</si>
  <si>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</si>
  <si>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</si>
  <si>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</si>
  <si>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</si>
  <si>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</si>
  <si>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</si>
  <si>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</si>
  <si>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</si>
  <si>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</si>
  <si>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</si>
  <si>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</si>
  <si>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</si>
  <si>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</si>
  <si>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</si>
  <si>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</si>
  <si>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</si>
  <si>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</si>
  <si>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</si>
  <si>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</si>
  <si>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</si>
  <si>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</si>
  <si>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</si>
  <si>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</si>
  <si>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</si>
  <si>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</si>
  <si>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</si>
  <si>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</si>
  <si>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</si>
  <si>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</si>
  <si>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</si>
  <si>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</si>
  <si>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</si>
  <si>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</si>
  <si>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</si>
  <si>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</si>
  <si>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</si>
  <si>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</si>
  <si>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</si>
  <si>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</si>
  <si>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</si>
  <si>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</si>
  <si>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</si>
  <si>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</si>
  <si>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</si>
  <si>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</si>
  <si>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</si>
  <si>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</si>
  <si>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</si>
  <si>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</si>
  <si>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</si>
  <si>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</si>
  <si>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</si>
  <si>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</si>
  <si>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</si>
  <si>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</si>
  <si>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</si>
  <si>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</si>
  <si>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</si>
  <si>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</si>
  <si>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</si>
  <si>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</si>
  <si>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</si>
  <si>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</si>
  <si>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</si>
  <si>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</si>
  <si>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</si>
  <si>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</si>
  <si>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</si>
  <si>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</si>
  <si>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</si>
  <si>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</si>
  <si>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</si>
  <si>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</si>
  <si>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</si>
  <si>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</si>
  <si>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</si>
  <si>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</si>
  <si>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</si>
  <si>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</si>
  <si>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</si>
  <si>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</si>
  <si>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</si>
  <si>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</si>
  <si>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</si>
  <si>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</si>
  <si>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</si>
  <si>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</si>
  <si>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</si>
  <si>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</si>
  <si>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</si>
  <si>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</si>
  <si>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</si>
  <si>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</si>
  <si>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</si>
  <si>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</si>
  <si>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</si>
  <si>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</si>
  <si>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</si>
  <si>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</si>
  <si>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</si>
  <si>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</si>
  <si>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</si>
  <si>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</si>
  <si>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</si>
  <si>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</si>
  <si>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</si>
  <si>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</si>
  <si>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</si>
  <si>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</si>
  <si>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</si>
  <si>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</si>
  <si>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</si>
  <si>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</si>
  <si>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</si>
  <si>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</si>
  <si>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</si>
  <si>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</si>
  <si>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</si>
  <si>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</si>
  <si>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</si>
  <si>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</si>
  <si>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</si>
  <si>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</si>
  <si>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</si>
  <si>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</si>
  <si>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</si>
  <si>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</si>
  <si>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</si>
  <si>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</si>
  <si>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</si>
  <si>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</si>
  <si>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</si>
  <si>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</si>
  <si>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</si>
  <si>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</si>
  <si>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</si>
  <si>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</si>
  <si>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</si>
  <si>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</si>
  <si>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</si>
  <si>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</si>
  <si>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</si>
  <si>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</si>
  <si>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</si>
  <si>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</si>
  <si>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</si>
  <si>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</si>
  <si>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</si>
  <si>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</si>
  <si>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</si>
  <si>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</si>
  <si>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</si>
  <si>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</si>
  <si>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</si>
  <si>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</si>
  <si>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</si>
  <si>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</si>
  <si>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</si>
  <si>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</si>
  <si>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</si>
  <si>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</si>
  <si>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</si>
  <si>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</si>
  <si>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</si>
  <si>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</si>
  <si>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</si>
  <si>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</si>
  <si>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</si>
  <si>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</si>
  <si>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</si>
  <si>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</si>
  <si>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</si>
  <si>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</si>
  <si>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</si>
  <si>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</si>
  <si>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</si>
  <si>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</si>
  <si>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</si>
  <si>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</si>
  <si>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</si>
  <si>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</si>
  <si>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</si>
  <si>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</si>
  <si>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</si>
  <si>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</si>
  <si>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</si>
  <si>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</si>
  <si>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</si>
  <si>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</si>
  <si>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</si>
  <si>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</si>
  <si>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</si>
  <si>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</si>
  <si>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</si>
  <si>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</si>
  <si>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</si>
  <si>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</si>
  <si>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</si>
  <si>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</si>
  <si>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</si>
  <si>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</si>
  <si>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</si>
  <si>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</si>
  <si>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</si>
  <si>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</si>
  <si>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</si>
  <si>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</si>
  <si>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</si>
  <si>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</si>
  <si>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</si>
  <si>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</si>
  <si>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</si>
  <si>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</si>
  <si>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</si>
  <si>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</si>
  <si>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</si>
  <si>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</si>
  <si>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</si>
  <si>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</si>
  <si>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</si>
  <si>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</si>
  <si>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</si>
  <si>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</si>
  <si>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</si>
  <si>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</si>
  <si>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</si>
  <si>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</si>
  <si>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</si>
  <si>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</si>
  <si>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</si>
  <si>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</si>
  <si>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</si>
  <si>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</si>
  <si>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</si>
  <si>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</si>
  <si>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</si>
  <si>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</si>
  <si>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</si>
  <si>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</si>
  <si>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</si>
  <si>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</si>
  <si>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</si>
  <si>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</si>
  <si>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</si>
  <si>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</si>
  <si>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</si>
  <si>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</si>
  <si>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</si>
  <si>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</si>
  <si>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</si>
  <si>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</si>
  <si>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</si>
  <si>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</si>
  <si>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</si>
  <si>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</si>
  <si>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</si>
  <si>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</si>
  <si>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</si>
  <si>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</si>
  <si>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</si>
  <si>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</si>
  <si>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</si>
  <si>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</si>
  <si>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</si>
  <si>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</si>
  <si>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</si>
  <si>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</si>
  <si>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</si>
  <si>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</si>
  <si>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</si>
  <si>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</si>
  <si>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</si>
  <si>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</si>
  <si>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</si>
  <si>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</si>
  <si>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</si>
  <si>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</si>
  <si>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</si>
  <si>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</si>
  <si>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</si>
  <si>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</si>
  <si>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</si>
  <si>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</si>
  <si>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</si>
  <si>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</si>
  <si>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</si>
  <si>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</si>
  <si>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</si>
  <si>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</si>
  <si>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</si>
  <si>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</si>
  <si>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</si>
  <si>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</si>
  <si>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</si>
  <si>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</si>
  <si>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</si>
  <si>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</si>
  <si>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</si>
  <si>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</si>
  <si>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</si>
  <si>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</si>
  <si>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</si>
  <si>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</si>
  <si>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</si>
  <si>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</si>
  <si>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</si>
  <si>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</si>
  <si>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</si>
  <si>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</si>
  <si>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</si>
  <si>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</si>
  <si>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</si>
  <si>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</si>
  <si>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</si>
  <si>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</si>
  <si>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</si>
  <si>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</si>
  <si>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</si>
  <si>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</si>
  <si>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</si>
  <si>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</si>
  <si>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</si>
  <si>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</si>
  <si>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</si>
  <si>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</si>
  <si>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</si>
  <si>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</si>
  <si>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</si>
  <si>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</si>
  <si>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</si>
  <si>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</si>
  <si>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</si>
  <si>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</si>
  <si>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</si>
  <si>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</si>
  <si>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</si>
  <si>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</si>
  <si>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</si>
  <si>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</si>
  <si>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</si>
  <si>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</si>
  <si>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</si>
  <si>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</si>
  <si>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</si>
  <si>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</si>
  <si>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</si>
  <si>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</si>
  <si>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</si>
  <si>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</si>
  <si>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</si>
  <si>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</si>
  <si>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</si>
  <si>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</si>
  <si>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</si>
  <si>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</si>
  <si>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</si>
  <si>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</si>
  <si>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</si>
  <si>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</si>
  <si>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</si>
  <si>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</si>
  <si>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</si>
  <si>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</si>
  <si>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</si>
  <si>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</si>
  <si>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</si>
  <si>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</si>
  <si>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</si>
  <si>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</si>
  <si>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</si>
  <si>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</si>
  <si>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</si>
  <si>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</si>
  <si>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</si>
  <si>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</si>
  <si>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</si>
  <si>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</si>
  <si>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</si>
  <si>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</si>
  <si>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</si>
  <si>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</si>
  <si>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</si>
  <si>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</si>
  <si>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</si>
  <si>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</si>
  <si>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</si>
  <si>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</si>
  <si>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</si>
  <si>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</si>
  <si>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</si>
  <si>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</si>
  <si>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</si>
  <si>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</si>
  <si>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</si>
  <si>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</si>
  <si>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</si>
  <si>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</si>
  <si>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</si>
  <si>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</si>
  <si>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</si>
  <si>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</si>
  <si>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</si>
  <si>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</si>
  <si>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</si>
  <si>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</si>
  <si>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</si>
  <si>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</si>
  <si>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</si>
  <si>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</si>
  <si>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</si>
  <si>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</si>
  <si>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</si>
  <si>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</si>
  <si>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</si>
  <si>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</si>
  <si>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</si>
  <si>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</si>
  <si>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</si>
  <si>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</si>
  <si>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</si>
  <si>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</si>
  <si>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</si>
  <si>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</si>
  <si>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</si>
  <si>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</si>
  <si>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</si>
  <si>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</si>
  <si>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</si>
  <si>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</si>
  <si>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</si>
  <si>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</si>
  <si>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</si>
  <si>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</si>
  <si>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</si>
  <si>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</si>
  <si>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</si>
  <si>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</si>
  <si>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</si>
  <si>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</si>
  <si>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</si>
  <si>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</si>
  <si>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</si>
  <si>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</si>
  <si>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</si>
  <si>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</si>
  <si>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</si>
  <si>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</si>
  <si>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</si>
  <si>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</si>
  <si>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</si>
  <si>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</si>
  <si>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</si>
  <si>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</si>
  <si>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</si>
  <si>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</si>
  <si>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</si>
  <si>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</si>
  <si>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</si>
  <si>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</si>
  <si>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</si>
  <si>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</si>
  <si>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</si>
  <si>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</si>
  <si>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</si>
  <si>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</si>
  <si>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</si>
  <si>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</si>
  <si>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</si>
  <si>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</si>
  <si>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</si>
  <si>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</si>
  <si>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</si>
  <si>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</si>
  <si>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</si>
  <si>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</si>
  <si>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</si>
  <si>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</si>
  <si>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</si>
  <si>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</si>
  <si>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</si>
  <si>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</si>
  <si>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</si>
  <si>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</si>
  <si>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</si>
  <si>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</si>
  <si>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</si>
  <si>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</si>
  <si>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</si>
  <si>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</si>
  <si>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</si>
  <si>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</si>
  <si>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</si>
  <si>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</si>
  <si>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</si>
  <si>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</si>
  <si>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</si>
  <si>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</si>
  <si>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</si>
  <si>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</si>
  <si>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</si>
  <si>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</si>
  <si>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</si>
  <si>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</si>
  <si>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</si>
  <si>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</si>
  <si>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</si>
  <si>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</si>
  <si>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</si>
  <si>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</si>
  <si>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</si>
  <si>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</si>
  <si>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</si>
  <si>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</si>
  <si>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</si>
  <si>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</si>
  <si>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</si>
  <si>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</si>
  <si>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</si>
  <si>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</si>
  <si>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</si>
  <si>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</si>
  <si>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</si>
  <si>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</si>
  <si>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</si>
  <si>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</si>
  <si>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</si>
  <si>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</si>
  <si>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</si>
  <si>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</si>
  <si>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</si>
  <si>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</si>
  <si>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</si>
  <si>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</si>
  <si>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</si>
  <si>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</si>
  <si>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</si>
  <si>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</si>
  <si>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</si>
  <si>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</si>
  <si>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</si>
  <si>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</si>
  <si>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</si>
  <si>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</si>
  <si>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</si>
  <si>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</si>
  <si>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</si>
  <si>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</si>
  <si>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</si>
  <si>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</si>
  <si>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</si>
  <si>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</si>
  <si>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</si>
  <si>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</si>
  <si>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</si>
  <si>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</si>
  <si>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</si>
  <si>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</si>
  <si>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</si>
  <si>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</si>
  <si>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</si>
  <si>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</si>
  <si>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</si>
  <si>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</si>
  <si>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</si>
  <si>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</si>
  <si>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</si>
  <si>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</si>
  <si>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</si>
  <si>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</si>
  <si>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</si>
  <si>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</si>
  <si>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</si>
  <si>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</si>
  <si>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</si>
  <si>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</si>
  <si>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</si>
  <si>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</si>
  <si>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</si>
  <si>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</si>
  <si>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</si>
  <si>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</si>
  <si>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</si>
  <si>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</si>
  <si>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</si>
  <si>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</si>
  <si>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</si>
  <si>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</si>
  <si>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</si>
  <si>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</si>
  <si>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</si>
  <si>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</si>
  <si>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</si>
  <si>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</si>
  <si>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</si>
  <si>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</si>
  <si>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</si>
  <si>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</si>
  <si>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</si>
  <si>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</si>
  <si>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</si>
  <si>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</si>
  <si>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</si>
  <si>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</si>
  <si>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</si>
  <si>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</si>
  <si>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</si>
  <si>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</si>
  <si>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</si>
  <si>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</si>
  <si>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</si>
  <si>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</si>
  <si>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</si>
  <si>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</si>
  <si>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</si>
  <si>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</si>
  <si>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</si>
  <si>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</si>
  <si>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</si>
  <si>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</si>
  <si>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</si>
  <si>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</si>
  <si>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</si>
  <si>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</si>
  <si>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</si>
  <si>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</si>
  <si>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</si>
  <si>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</si>
  <si>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</si>
  <si>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</si>
  <si>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</si>
  <si>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</si>
  <si>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</si>
  <si>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</si>
  <si>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</si>
  <si>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</si>
  <si>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</si>
  <si>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</si>
  <si>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</si>
  <si>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</si>
  <si>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</si>
  <si>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</si>
  <si>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</si>
  <si>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</si>
  <si>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</si>
  <si>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</si>
  <si>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</si>
  <si>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</si>
  <si>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</si>
  <si>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</si>
  <si>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</si>
  <si>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</si>
  <si>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</si>
  <si>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</si>
  <si>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</si>
  <si>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</si>
  <si>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</si>
  <si>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</si>
  <si>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</si>
  <si>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</si>
  <si>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</si>
  <si>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</si>
  <si>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</si>
  <si>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</si>
  <si>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</si>
  <si>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</si>
  <si>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</si>
  <si>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</si>
  <si>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</si>
  <si>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</si>
  <si>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</si>
  <si>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</si>
  <si>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</si>
  <si>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</si>
  <si>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</si>
  <si>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</si>
  <si>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</si>
  <si>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</si>
  <si>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</si>
  <si>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</si>
  <si>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</si>
  <si>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</si>
  <si>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</si>
  <si>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</si>
  <si>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</si>
  <si>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</si>
  <si>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</si>
  <si>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</si>
  <si>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</si>
  <si>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</si>
  <si>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</si>
  <si>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</si>
  <si>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</si>
  <si>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</si>
  <si>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</si>
  <si>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</si>
  <si>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</si>
  <si>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</si>
  <si>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</si>
  <si>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</si>
  <si>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</si>
  <si>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</si>
  <si>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</si>
  <si>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</si>
  <si>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</si>
  <si>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</si>
  <si>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</si>
  <si>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</si>
  <si>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</si>
  <si>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</si>
  <si>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</si>
  <si>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</si>
  <si>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</si>
  <si>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</si>
  <si>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</si>
  <si>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</si>
  <si>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</si>
  <si>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</si>
  <si>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</si>
  <si>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</si>
  <si>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</si>
  <si>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</si>
  <si>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</si>
  <si>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</si>
  <si>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</si>
  <si>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</si>
  <si>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</si>
  <si>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</si>
  <si>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</si>
  <si>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</si>
  <si>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</si>
  <si>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</si>
  <si>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</si>
  <si>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</si>
  <si>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</si>
  <si>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</si>
  <si>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</si>
  <si>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</si>
  <si>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</si>
  <si>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</si>
  <si>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</si>
  <si>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</si>
  <si>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</si>
  <si>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</si>
  <si>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</si>
  <si>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</si>
  <si>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</si>
  <si>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</si>
  <si>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</si>
  <si>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</si>
  <si>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</si>
  <si>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</si>
  <si>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</si>
  <si>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</si>
  <si>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</si>
  <si>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</si>
  <si>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</si>
  <si>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</si>
  <si>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</si>
  <si>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</si>
  <si>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</si>
  <si>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</si>
  <si>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</si>
  <si>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</si>
  <si>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</si>
  <si>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</si>
  <si>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</si>
  <si>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</si>
  <si>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</si>
  <si>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</si>
  <si>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</si>
  <si>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</si>
  <si>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</si>
  <si>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</si>
  <si>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</si>
  <si>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</si>
  <si>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</si>
  <si>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</si>
  <si>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</si>
  <si>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</si>
  <si>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</si>
  <si>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</si>
  <si>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</si>
  <si>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</si>
  <si>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</si>
  <si>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</si>
  <si>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</si>
  <si>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</si>
  <si>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</si>
  <si>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</si>
  <si>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</si>
  <si>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</si>
  <si>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</si>
  <si>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</si>
  <si>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</si>
  <si>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</si>
  <si>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</si>
  <si>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</si>
  <si>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</si>
  <si>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</si>
  <si>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</si>
  <si>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</si>
  <si>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</si>
  <si>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</si>
  <si>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</si>
  <si>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</si>
  <si>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</si>
  <si>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</si>
  <si>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</si>
  <si>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</si>
  <si>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</si>
  <si>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</si>
  <si>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</si>
  <si>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</si>
  <si>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</si>
  <si>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</si>
  <si>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</si>
  <si>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</si>
  <si>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</si>
  <si>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</si>
  <si>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</si>
  <si>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</si>
  <si>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</si>
  <si>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</si>
  <si>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</si>
  <si>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</si>
  <si>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</si>
  <si>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</si>
  <si>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</si>
  <si>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</si>
  <si>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</si>
  <si>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</si>
  <si>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</si>
  <si>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</si>
  <si>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</si>
  <si>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</si>
  <si>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</si>
  <si>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</si>
  <si>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</si>
  <si>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</si>
  <si>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</si>
  <si>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</si>
  <si>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</si>
  <si>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</si>
  <si>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</si>
  <si>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</si>
  <si>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</si>
  <si>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</si>
  <si>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</si>
  <si>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</si>
  <si>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</si>
  <si>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</si>
  <si>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</si>
  <si>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</si>
  <si>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</si>
  <si>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</si>
  <si>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</si>
  <si>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</si>
  <si>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</si>
  <si>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</si>
  <si>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</si>
  <si>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</si>
  <si>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</si>
  <si>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</si>
  <si>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</si>
  <si>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</si>
  <si>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</si>
  <si>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</si>
  <si>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</si>
  <si>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</si>
  <si>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</si>
  <si>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</si>
  <si>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</si>
  <si>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</si>
  <si>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</si>
  <si>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</si>
  <si>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</si>
  <si>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</si>
  <si>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</si>
  <si>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</si>
  <si>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</si>
  <si>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</si>
  <si>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</si>
  <si>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</si>
  <si>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</si>
  <si>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</si>
  <si>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</si>
  <si>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</si>
  <si>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</si>
  <si>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</si>
  <si>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</si>
  <si>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</si>
  <si>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</si>
  <si>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</si>
  <si>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</si>
  <si>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</si>
  <si>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</si>
  <si>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</si>
  <si>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</si>
  <si>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</si>
  <si>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</si>
  <si>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</si>
  <si>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</si>
  <si>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</si>
  <si>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</si>
  <si>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</si>
  <si>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</si>
  <si>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</si>
  <si>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</si>
  <si>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</si>
  <si>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</si>
  <si>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</si>
  <si>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</si>
  <si>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</si>
  <si>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</si>
  <si>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</si>
  <si>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</si>
  <si>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</si>
  <si>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</si>
  <si>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</si>
  <si>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</si>
  <si>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</si>
  <si>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</si>
  <si>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</si>
  <si>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</si>
  <si>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</si>
  <si>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</si>
  <si>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</si>
  <si>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</si>
  <si>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</si>
  <si>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</si>
  <si>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</si>
  <si>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</si>
  <si>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</si>
  <si>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</si>
  <si>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</si>
  <si>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</si>
  <si>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</si>
  <si>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</si>
  <si>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</si>
  <si>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</si>
  <si>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</si>
  <si>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</si>
  <si>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</si>
  <si>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</si>
  <si>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</si>
  <si>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</si>
  <si>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</si>
  <si>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</si>
  <si>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</si>
  <si>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</si>
  <si>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</si>
  <si>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</si>
  <si>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</si>
  <si>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</si>
  <si>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</si>
  <si>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</si>
  <si>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</si>
  <si>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</si>
  <si>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</si>
  <si>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</si>
  <si>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</si>
  <si>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</si>
  <si>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</si>
  <si>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</si>
  <si>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</si>
  <si>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</si>
  <si>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</si>
  <si>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</si>
  <si>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</si>
  <si>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</si>
  <si>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</si>
  <si>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</si>
  <si>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</si>
  <si>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</si>
  <si>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</si>
  <si>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</si>
  <si>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</si>
  <si>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</si>
  <si>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</si>
  <si>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</si>
  <si>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</si>
  <si>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</si>
  <si>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</si>
  <si>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</si>
  <si>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</si>
  <si>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</si>
  <si>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</si>
  <si>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</si>
  <si>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</si>
  <si>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</si>
  <si>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</si>
  <si>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</si>
  <si>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</si>
  <si>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</si>
  <si>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</si>
  <si>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</si>
  <si>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</si>
  <si>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</si>
  <si>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</si>
  <si>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</si>
  <si>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</si>
  <si>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</si>
  <si>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</si>
  <si>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</si>
  <si>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</si>
  <si>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</si>
  <si>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</si>
  <si>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</si>
  <si>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</si>
  <si>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</si>
  <si>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</si>
  <si>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</si>
  <si>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</si>
  <si>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</si>
  <si>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</si>
  <si>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</si>
  <si>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</si>
  <si>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</si>
  <si>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</si>
  <si>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</si>
  <si>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</si>
  <si>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</si>
  <si>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</si>
  <si>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</si>
  <si>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</si>
  <si>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</si>
  <si>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</si>
  <si>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</si>
  <si>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</si>
  <si>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</si>
  <si>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</si>
  <si>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</si>
  <si>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</si>
  <si>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</si>
  <si>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</si>
  <si>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</si>
  <si>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</si>
  <si>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</si>
  <si>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</si>
  <si>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</si>
  <si>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</si>
  <si>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</si>
  <si>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</si>
  <si>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</si>
  <si>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</si>
  <si>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</si>
  <si>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</si>
  <si>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</si>
  <si>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</si>
  <si>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</si>
  <si>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</si>
  <si>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</si>
  <si>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</si>
  <si>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</si>
  <si>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</si>
  <si>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</si>
  <si>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</si>
  <si>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</si>
  <si>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</si>
  <si>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</si>
  <si>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</si>
  <si>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</si>
  <si>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</si>
  <si>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</si>
  <si>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</si>
  <si>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</si>
  <si>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</si>
  <si>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</si>
  <si>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</si>
  <si>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</si>
  <si>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</si>
  <si>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</si>
  <si>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</si>
  <si>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</si>
  <si>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</si>
  <si>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</si>
  <si>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</si>
  <si>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</si>
  <si>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</si>
  <si>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</si>
  <si>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</si>
  <si>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</si>
  <si>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</si>
  <si>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</si>
  <si>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</si>
  <si>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</si>
  <si>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</si>
  <si>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</si>
  <si>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</si>
  <si>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</si>
  <si>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</si>
  <si>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</si>
  <si>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</si>
  <si>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</si>
  <si>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</si>
  <si>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</si>
  <si>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</si>
  <si>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</si>
  <si>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</si>
  <si>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</si>
  <si>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</si>
  <si>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</si>
  <si>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</si>
  <si>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</si>
  <si>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</si>
  <si>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</si>
  <si>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</si>
  <si>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</si>
  <si>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</si>
  <si>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</si>
  <si>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</si>
  <si>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</si>
  <si>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</si>
  <si>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</si>
  <si>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</si>
  <si>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</si>
  <si>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</si>
  <si>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</si>
  <si>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</si>
  <si>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</si>
  <si>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</si>
  <si>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</si>
  <si>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</si>
  <si>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</si>
  <si>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</si>
  <si>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</si>
  <si>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</si>
  <si>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</si>
  <si>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</si>
  <si>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</si>
  <si>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</si>
  <si>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</si>
  <si>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</si>
  <si>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</si>
  <si>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</si>
  <si>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</si>
  <si>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</si>
  <si>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</si>
  <si>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</si>
  <si>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</si>
  <si>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</si>
  <si>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</si>
  <si>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</si>
  <si>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</si>
  <si>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</si>
  <si>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</si>
  <si>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</si>
  <si>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</si>
  <si>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</si>
  <si>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</si>
  <si>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</si>
  <si>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</si>
  <si>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</si>
  <si>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</si>
  <si>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</si>
  <si>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</si>
  <si>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</si>
  <si>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</si>
  <si>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</si>
  <si>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</si>
  <si>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</si>
  <si>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</si>
  <si>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</si>
  <si>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</si>
  <si>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</si>
  <si>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</si>
  <si>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</si>
  <si>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</si>
  <si>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</si>
  <si>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</si>
  <si>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</si>
  <si>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</si>
  <si>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</si>
  <si>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</si>
  <si>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</si>
  <si>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</si>
  <si>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</si>
  <si>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</si>
  <si>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</si>
  <si>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</si>
  <si>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</si>
  <si>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</si>
  <si>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</si>
  <si>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</si>
  <si>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</si>
  <si>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</si>
  <si>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</si>
  <si>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</si>
  <si>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</si>
  <si>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</si>
  <si>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</si>
  <si>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</si>
  <si>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</si>
  <si>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</si>
  <si>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</si>
  <si>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</si>
  <si>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</si>
  <si>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</si>
  <si>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</si>
  <si>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</si>
  <si>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</si>
  <si>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</si>
  <si>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</si>
  <si>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</si>
  <si>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</si>
  <si>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</si>
  <si>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</si>
  <si>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</si>
  <si>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</si>
  <si>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</si>
  <si>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</si>
  <si>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</si>
  <si>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</si>
  <si>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</si>
  <si>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</si>
  <si>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</si>
  <si>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</si>
  <si>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</si>
  <si>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</si>
  <si>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</si>
  <si>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</si>
  <si>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</si>
  <si>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</si>
  <si>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</si>
  <si>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</si>
  <si>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</si>
  <si>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</si>
  <si>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</si>
  <si>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</si>
  <si>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</si>
  <si>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</si>
  <si>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</si>
  <si>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</si>
  <si>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</si>
  <si>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</si>
  <si>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</si>
  <si>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</si>
  <si>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</si>
  <si>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</si>
  <si>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</si>
  <si>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</si>
  <si>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</si>
  <si>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</si>
  <si>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</si>
  <si>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</si>
  <si>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</si>
  <si>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</si>
  <si>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</si>
  <si>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</si>
  <si>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</si>
  <si>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</si>
  <si>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</si>
  <si>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</si>
  <si>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</si>
  <si>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</si>
  <si>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</si>
  <si>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</si>
  <si>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</si>
  <si>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</si>
  <si>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</si>
  <si>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</si>
  <si>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</si>
  <si>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</si>
  <si>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</si>
  <si>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</si>
  <si>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</si>
  <si>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</si>
  <si>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</si>
  <si>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</si>
  <si>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</si>
  <si>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</si>
  <si>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</si>
  <si>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</si>
  <si>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</si>
  <si>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</si>
  <si>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</si>
  <si>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</si>
  <si>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</si>
  <si>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</si>
  <si>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</si>
  <si>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</si>
  <si>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</si>
  <si>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</si>
  <si>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</si>
  <si>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</si>
  <si>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</si>
  <si>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</si>
  <si>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</si>
  <si>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</si>
  <si>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</si>
  <si>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</si>
  <si>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</si>
  <si>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</si>
  <si>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</si>
  <si>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</si>
  <si>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</si>
  <si>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</si>
  <si>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</si>
  <si>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</si>
  <si>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</si>
  <si>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</si>
  <si>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</si>
  <si>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</si>
  <si>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</si>
  <si>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</si>
  <si>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</si>
  <si>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</si>
  <si>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</si>
  <si>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</si>
  <si>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</si>
  <si>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</si>
  <si>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</si>
  <si>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</si>
  <si>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</si>
  <si>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</si>
  <si>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</si>
  <si>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</si>
  <si>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</si>
  <si>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</si>
  <si>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</si>
  <si>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</si>
  <si>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</si>
  <si>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</si>
  <si>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</si>
  <si>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</si>
  <si>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</si>
  <si>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</si>
  <si>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</si>
  <si>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</si>
  <si>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</si>
  <si>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</si>
  <si>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</si>
  <si>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</si>
  <si>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</si>
  <si>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</si>
  <si>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</si>
  <si>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</si>
  <si>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</si>
  <si>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</si>
  <si>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</si>
  <si>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</si>
  <si>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</si>
  <si>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</si>
  <si>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</si>
  <si>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</si>
  <si>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</si>
  <si>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</si>
  <si>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</si>
  <si>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</si>
  <si>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</si>
  <si>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</si>
  <si>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</si>
  <si>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</si>
  <si>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</si>
  <si>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</si>
  <si>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</si>
  <si>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</si>
  <si>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</si>
  <si>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</si>
  <si>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</si>
  <si>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</si>
  <si>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</si>
  <si>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</si>
  <si>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</si>
  <si>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</si>
  <si>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</si>
  <si>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</si>
  <si>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</si>
  <si>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</si>
  <si>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</si>
  <si>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</si>
  <si>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</si>
  <si>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</si>
  <si>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</si>
  <si>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</si>
  <si>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</si>
  <si>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</si>
  <si>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</si>
  <si>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</si>
  <si>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</si>
  <si>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</si>
  <si>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</si>
  <si>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</si>
  <si>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</si>
  <si>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</si>
  <si>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</si>
  <si>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</si>
  <si>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</si>
  <si>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</si>
  <si>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</si>
  <si>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</si>
  <si>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</si>
  <si>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</si>
  <si>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</si>
  <si>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</si>
  <si>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</si>
  <si>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</si>
  <si>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</si>
  <si>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</si>
  <si>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</si>
  <si>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</si>
  <si>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</si>
  <si>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</si>
  <si>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</si>
  <si>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</si>
  <si>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</si>
  <si>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</si>
  <si>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</si>
  <si>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</si>
  <si>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</si>
  <si>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</si>
  <si>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</si>
  <si>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</si>
  <si>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</si>
  <si>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</si>
  <si>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</si>
  <si>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</si>
  <si>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</si>
  <si>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</si>
  <si>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</si>
  <si>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</si>
  <si>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</si>
  <si>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</si>
  <si>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</si>
  <si>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</si>
  <si>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</si>
  <si>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</si>
  <si>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</si>
  <si>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</si>
  <si>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</si>
  <si>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</si>
  <si>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</si>
  <si>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</si>
  <si>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</si>
  <si>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</si>
  <si>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</si>
  <si>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</si>
  <si>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</si>
  <si>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</si>
  <si>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</si>
  <si>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</si>
  <si>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</si>
  <si>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</si>
  <si>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</si>
  <si>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</si>
  <si>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</si>
  <si>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</si>
  <si>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</si>
  <si>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</si>
  <si>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</si>
  <si>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</si>
  <si>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</si>
  <si>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</si>
  <si>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</si>
  <si>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</si>
  <si>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</si>
  <si>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</si>
  <si>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</si>
  <si>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</si>
  <si>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</si>
  <si>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</si>
  <si>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</si>
  <si>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</si>
  <si>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</si>
  <si>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</si>
  <si>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</si>
  <si>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</si>
  <si>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</si>
  <si>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</si>
  <si>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</si>
  <si>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</si>
  <si>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</si>
  <si>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</si>
  <si>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</si>
  <si>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</si>
  <si>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</si>
  <si>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</si>
  <si>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</si>
  <si>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</si>
  <si>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</si>
  <si>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</si>
  <si>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</si>
  <si>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</si>
  <si>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</si>
  <si>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</si>
  <si>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</si>
  <si>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</si>
  <si>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</si>
  <si>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</si>
  <si>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</si>
  <si>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</si>
  <si>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</si>
  <si>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</si>
  <si>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</si>
  <si>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</si>
  <si>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</si>
  <si>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</si>
  <si>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</si>
  <si>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</si>
  <si>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</si>
  <si>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</si>
  <si>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</si>
  <si>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</si>
  <si>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</si>
  <si>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</si>
  <si>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</si>
  <si>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</si>
  <si>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</si>
  <si>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</si>
  <si>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</si>
  <si>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</si>
  <si>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</si>
  <si>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</si>
  <si>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</si>
  <si>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</si>
  <si>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</si>
  <si>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</si>
  <si>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</si>
  <si>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</si>
  <si>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</si>
  <si>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</si>
  <si>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</si>
  <si>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</si>
  <si>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</si>
  <si>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</si>
  <si>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</si>
  <si>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</si>
  <si>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</si>
  <si>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</si>
  <si>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</si>
  <si>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</si>
  <si>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</si>
  <si>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</si>
  <si>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</si>
  <si>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</si>
  <si>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</si>
  <si>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</si>
  <si>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</si>
  <si>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</si>
  <si>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</si>
  <si>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</si>
  <si>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</si>
  <si>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</si>
  <si>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</si>
  <si>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</si>
  <si>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</si>
  <si>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</si>
  <si>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</si>
  <si>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</si>
  <si>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</si>
  <si>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</si>
  <si>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</si>
  <si>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</si>
  <si>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</si>
  <si>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</si>
  <si>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</si>
  <si>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</si>
  <si>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</si>
  <si>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</si>
  <si>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</si>
  <si>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</si>
  <si>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</si>
  <si>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</si>
  <si>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</si>
  <si>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</si>
  <si>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</si>
  <si>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</si>
  <si>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</si>
  <si>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</si>
  <si>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</si>
  <si>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</si>
  <si>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</si>
  <si>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</si>
  <si>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</si>
  <si>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</si>
  <si>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</si>
  <si>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</si>
  <si>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</si>
  <si>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</si>
  <si>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</si>
  <si>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</si>
  <si>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</si>
  <si>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</si>
  <si>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</si>
  <si>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</si>
  <si>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</si>
  <si>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</si>
  <si>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</si>
  <si>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</si>
  <si>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</si>
  <si>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</si>
  <si>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</si>
  <si>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</si>
  <si>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</si>
  <si>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</si>
  <si>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</si>
  <si>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</si>
  <si>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</si>
  <si>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</si>
  <si>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</si>
  <si>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</si>
  <si>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</si>
  <si>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</si>
  <si>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</si>
  <si>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</si>
  <si>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</si>
  <si>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</si>
  <si>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</si>
  <si>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</si>
  <si>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</si>
  <si>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</si>
  <si>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</si>
  <si>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</si>
  <si>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</si>
  <si>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</si>
  <si>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</si>
  <si>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</si>
  <si>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</si>
  <si>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</si>
  <si>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</si>
  <si>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</si>
  <si>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</si>
  <si>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</si>
  <si>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</si>
  <si>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</si>
  <si>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</si>
  <si>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</si>
  <si>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</si>
  <si>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</si>
  <si>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</si>
  <si>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</si>
  <si>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</si>
  <si>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</si>
  <si>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</si>
  <si>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</si>
  <si>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</si>
  <si>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</si>
  <si>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</si>
  <si>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</si>
  <si>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</si>
  <si>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</si>
  <si>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</si>
  <si>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</si>
  <si>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</si>
  <si>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</si>
  <si>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</si>
  <si>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</si>
  <si>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</si>
  <si>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</si>
  <si>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</si>
  <si>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</si>
  <si>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</si>
  <si>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</si>
  <si>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</si>
  <si>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</si>
  <si>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</si>
  <si>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</si>
  <si>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</si>
  <si>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</si>
  <si>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</si>
  <si>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</si>
  <si>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</si>
  <si>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</si>
  <si>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</si>
  <si>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</si>
  <si>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</si>
  <si>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</si>
  <si>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</si>
  <si>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</si>
  <si>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</si>
  <si>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</si>
  <si>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</si>
  <si>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</si>
  <si>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</si>
  <si>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</si>
  <si>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</si>
  <si>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</si>
  <si>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</si>
  <si>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</si>
  <si>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</si>
  <si>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</si>
  <si>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</si>
  <si>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</si>
  <si>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</si>
  <si>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</si>
  <si>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</si>
  <si>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</si>
  <si>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</si>
  <si>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</si>
  <si>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</si>
  <si>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</si>
  <si>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</si>
  <si>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</si>
  <si>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</si>
  <si>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</si>
  <si>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</si>
  <si>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</si>
  <si>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</si>
  <si>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</si>
  <si>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</si>
  <si>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</si>
  <si>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</si>
  <si>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</si>
  <si>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</si>
  <si>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</si>
  <si>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</si>
  <si>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</si>
  <si>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</si>
  <si>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</si>
  <si>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</si>
  <si>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</si>
  <si>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</si>
  <si>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</si>
  <si>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</si>
  <si>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</si>
  <si>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</si>
  <si>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</si>
  <si>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</si>
  <si>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</si>
  <si>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</si>
  <si>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</si>
  <si>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</si>
  <si>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</si>
  <si>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</si>
  <si>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</si>
  <si>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</si>
  <si>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</si>
  <si>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</si>
  <si>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</si>
  <si>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</si>
  <si>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</si>
  <si>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</si>
  <si>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</si>
  <si>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</si>
  <si>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</si>
  <si>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</si>
  <si>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</si>
  <si>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</si>
  <si>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</si>
  <si>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</si>
  <si>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</si>
  <si>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</si>
  <si>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</si>
  <si>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</si>
  <si>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</si>
  <si>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</si>
  <si>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</si>
  <si>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</si>
  <si>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</si>
  <si>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</si>
  <si>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</si>
  <si>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</si>
  <si>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</si>
  <si>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</si>
  <si>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</si>
  <si>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</si>
  <si>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</si>
  <si>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</si>
  <si>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</si>
  <si>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</si>
  <si>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</si>
  <si>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</si>
  <si>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</si>
  <si>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</si>
  <si>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</si>
  <si>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</si>
  <si>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</si>
  <si>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</si>
  <si>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</si>
  <si>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</si>
  <si>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</si>
  <si>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</si>
  <si>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</si>
  <si>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</si>
  <si>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</si>
  <si>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</si>
  <si>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</si>
  <si>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</si>
  <si>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</si>
  <si>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</si>
  <si>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</si>
  <si>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</si>
  <si>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</si>
  <si>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</si>
  <si>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</si>
  <si>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</si>
  <si>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</si>
  <si>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</si>
  <si>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</si>
  <si>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</si>
  <si>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</si>
  <si>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</si>
  <si>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</si>
  <si>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</si>
  <si>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</si>
  <si>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</si>
  <si>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</si>
  <si>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</si>
  <si>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</si>
  <si>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</si>
  <si>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</si>
  <si>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</si>
  <si>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</si>
  <si>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</si>
  <si>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</si>
  <si>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</si>
  <si>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</si>
  <si>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</si>
  <si>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</si>
  <si>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</si>
  <si>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</si>
  <si>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</si>
  <si>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</si>
  <si>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</si>
  <si>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</si>
  <si>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</si>
  <si>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</si>
  <si>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</si>
  <si>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</si>
  <si>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</si>
  <si>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</si>
  <si>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</si>
  <si>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</si>
  <si>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</si>
  <si>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</si>
  <si>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</si>
  <si>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</si>
  <si>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</si>
  <si>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</si>
  <si>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</si>
  <si>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</si>
  <si>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</si>
  <si>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</si>
  <si>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</si>
  <si>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</si>
  <si>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</si>
  <si>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</si>
  <si>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</si>
  <si>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</si>
  <si>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</si>
  <si>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</si>
  <si>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</si>
  <si>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</si>
  <si>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</si>
  <si>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</si>
  <si>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</si>
  <si>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</si>
  <si>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</si>
  <si>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</si>
  <si>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</si>
  <si>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</si>
  <si>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</si>
  <si>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</si>
  <si>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</si>
  <si>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</si>
  <si>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</si>
  <si>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</si>
  <si>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</si>
  <si>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</si>
  <si>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</si>
  <si>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</si>
  <si>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</si>
  <si>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</si>
  <si>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</si>
  <si>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</si>
  <si>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</si>
  <si>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</si>
  <si>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</si>
  <si>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</si>
  <si>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</si>
  <si>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</si>
  <si>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</si>
  <si>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</si>
  <si>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</si>
  <si>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</si>
  <si>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</si>
  <si>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</si>
  <si>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</si>
  <si>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</si>
  <si>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</si>
  <si>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</si>
  <si>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</si>
  <si>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</si>
  <si>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</si>
  <si>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</si>
  <si>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</si>
  <si>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</si>
  <si>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</si>
  <si>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</si>
  <si>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</si>
  <si>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</si>
  <si>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</si>
  <si>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</si>
  <si>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</si>
  <si>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</si>
  <si>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</si>
  <si>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</si>
  <si>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</si>
  <si>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</si>
  <si>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</si>
  <si>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</si>
  <si>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</si>
  <si>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</si>
  <si>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</si>
  <si>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</si>
  <si>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</si>
  <si>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</si>
  <si>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</si>
  <si>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</si>
  <si>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</si>
  <si>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</si>
  <si>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</si>
  <si>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</si>
  <si>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</si>
  <si>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</si>
  <si>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</si>
  <si>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</si>
  <si>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</si>
  <si>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</si>
  <si>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</si>
  <si>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</si>
  <si>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</si>
  <si>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</si>
  <si>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</si>
  <si>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</si>
  <si>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</si>
  <si>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</si>
  <si>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</si>
  <si>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</si>
  <si>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</si>
  <si>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</si>
  <si>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</si>
  <si>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</si>
  <si>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</si>
  <si>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</si>
  <si>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</si>
  <si>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</si>
  <si>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</si>
  <si>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</si>
  <si>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</si>
  <si>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</si>
  <si>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</si>
  <si>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</si>
  <si>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</si>
  <si>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</si>
  <si>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</si>
  <si>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</si>
  <si>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</si>
  <si>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</si>
  <si>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</si>
  <si>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</si>
  <si>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</si>
  <si>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</si>
  <si>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</si>
  <si>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</si>
  <si>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</si>
  <si>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</si>
  <si>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</si>
  <si>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</si>
  <si>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</si>
  <si>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</si>
  <si>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</si>
  <si>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</si>
  <si>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</si>
  <si>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</si>
  <si>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</si>
  <si>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</si>
  <si>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</si>
  <si>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</si>
  <si>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</si>
  <si>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</si>
  <si>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</si>
  <si>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</si>
  <si>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</si>
  <si>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</si>
  <si>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</si>
  <si>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</si>
  <si>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</si>
  <si>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</si>
  <si>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</si>
  <si>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</si>
  <si>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</si>
  <si>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</si>
  <si>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</si>
  <si>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</si>
  <si>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</si>
  <si>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</si>
  <si>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</si>
  <si>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</si>
  <si>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</si>
  <si>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</si>
  <si>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</si>
  <si>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</si>
  <si>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</si>
  <si>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</si>
  <si>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</si>
  <si>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</si>
  <si>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</si>
  <si>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</si>
  <si>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</si>
  <si>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</si>
  <si>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</si>
  <si>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</si>
  <si>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</si>
  <si>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</si>
  <si>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</si>
  <si>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</si>
  <si>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</si>
  <si>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</si>
  <si>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</si>
  <si>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</si>
  <si>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</si>
  <si>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</si>
  <si>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</si>
  <si>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</si>
  <si>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</si>
  <si>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</si>
  <si>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</si>
  <si>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</si>
  <si>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</si>
  <si>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</si>
  <si>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</si>
  <si>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</si>
  <si>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</si>
  <si>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</si>
  <si>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</si>
  <si>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</si>
  <si>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</si>
  <si>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</si>
  <si>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</si>
  <si>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</si>
  <si>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</si>
  <si>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</si>
  <si>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</si>
  <si>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</si>
  <si>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</si>
  <si>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</si>
  <si>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</si>
  <si>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</si>
  <si>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</si>
  <si>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</si>
  <si>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</si>
  <si>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</si>
  <si>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</si>
  <si>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</si>
  <si>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</si>
  <si>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</si>
  <si>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</si>
  <si>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</si>
  <si>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</si>
  <si>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</si>
  <si>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</si>
  <si>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</si>
  <si>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</si>
  <si>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</si>
  <si>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</si>
  <si>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</si>
  <si>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</si>
  <si>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</si>
  <si>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</si>
  <si>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</si>
  <si>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</si>
  <si>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</si>
  <si>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</si>
  <si>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</si>
  <si>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</si>
  <si>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</si>
  <si>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</si>
  <si>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</si>
  <si>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</si>
  <si>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</si>
  <si>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</si>
  <si>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</si>
  <si>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</si>
  <si>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</si>
  <si>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</si>
  <si>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</si>
  <si>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</si>
  <si>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</si>
  <si>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</si>
  <si>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</si>
  <si>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</si>
  <si>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</si>
  <si>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</si>
  <si>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</si>
  <si>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</si>
  <si>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</si>
  <si>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</si>
  <si>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</si>
  <si>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</si>
  <si>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</si>
  <si>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</si>
  <si>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</si>
  <si>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</si>
  <si>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</si>
  <si>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</si>
  <si>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</si>
  <si>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</si>
  <si>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</si>
  <si>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</si>
  <si>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</si>
  <si>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</si>
  <si>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</si>
  <si>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</si>
  <si>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</si>
  <si>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</si>
  <si>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</si>
  <si>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</si>
  <si>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</si>
  <si>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</si>
  <si>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</si>
  <si>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</si>
  <si>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</si>
  <si>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</si>
  <si>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</si>
  <si>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</si>
  <si>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</si>
  <si>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</si>
  <si>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</si>
  <si>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</si>
  <si>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</si>
  <si>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</si>
  <si>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</si>
  <si>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</si>
  <si>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</si>
  <si>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</si>
  <si>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</si>
  <si>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</si>
  <si>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</si>
  <si>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</si>
  <si>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</si>
  <si>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</si>
  <si>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</si>
  <si>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</si>
  <si>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</si>
  <si>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</si>
  <si>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</si>
  <si>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</si>
  <si>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</si>
  <si>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</si>
  <si>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</si>
  <si>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</si>
  <si>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</si>
  <si>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</si>
  <si>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</si>
  <si>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</si>
  <si>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</si>
  <si>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</si>
  <si>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</si>
  <si>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</si>
  <si>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</si>
  <si>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</si>
  <si>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</si>
  <si>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</si>
  <si>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</si>
  <si>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</si>
  <si>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</si>
  <si>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</si>
  <si>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</si>
  <si>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</si>
  <si>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</si>
  <si>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</si>
  <si>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</si>
  <si>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</si>
  <si>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</si>
  <si>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</si>
  <si>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</si>
  <si>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</si>
  <si>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</si>
  <si>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</si>
  <si>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</si>
  <si>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</si>
  <si>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</si>
  <si>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</si>
  <si>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</si>
  <si>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</si>
  <si>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</si>
  <si>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</si>
  <si>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</si>
  <si>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</si>
  <si>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</si>
  <si>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</si>
  <si>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</si>
  <si>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</si>
  <si>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</si>
  <si>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</si>
  <si>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</si>
  <si>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</si>
  <si>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</si>
  <si>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</si>
  <si>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</si>
  <si>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</si>
  <si>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</si>
  <si>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</si>
  <si>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</si>
  <si>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</si>
  <si>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</si>
  <si>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</si>
  <si>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</si>
  <si>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</si>
  <si>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</si>
  <si>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</si>
  <si>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</si>
  <si>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</si>
  <si>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</si>
  <si>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</si>
  <si>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</si>
  <si>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</si>
  <si>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</si>
  <si>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</si>
  <si>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</si>
  <si>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</si>
  <si>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</si>
  <si>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</si>
  <si>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</si>
  <si>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</si>
  <si>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</si>
  <si>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</si>
  <si>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</si>
  <si>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</si>
  <si>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</si>
  <si>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</si>
  <si>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</si>
  <si>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</si>
  <si>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</si>
  <si>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</si>
  <si>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</si>
  <si>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</si>
  <si>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</si>
  <si>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</si>
  <si>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</si>
  <si>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</si>
  <si>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</si>
  <si>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</si>
  <si>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</si>
  <si>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</si>
  <si>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</si>
  <si>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</si>
  <si>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</si>
  <si>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</si>
  <si>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</si>
  <si>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</si>
  <si>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</si>
  <si>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</si>
  <si>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</si>
  <si>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</si>
  <si>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</si>
  <si>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</si>
  <si>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</si>
  <si>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</si>
  <si>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</si>
  <si>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</si>
  <si>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</si>
  <si>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</si>
  <si>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</si>
  <si>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</si>
  <si>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</si>
  <si>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</si>
  <si>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</si>
  <si>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</si>
  <si>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</si>
  <si>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</si>
  <si>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</si>
  <si>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</si>
  <si>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</si>
  <si>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</si>
  <si>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</si>
  <si>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</si>
  <si>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</si>
  <si>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</si>
  <si>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</si>
  <si>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</si>
  <si>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</si>
  <si>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</si>
  <si>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</si>
  <si>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</si>
  <si>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</si>
  <si>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</si>
  <si>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</si>
  <si>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</si>
  <si>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</si>
  <si>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</si>
  <si>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</si>
  <si>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</si>
  <si>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</si>
  <si>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</si>
  <si>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</si>
  <si>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</si>
  <si>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</si>
  <si>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</si>
  <si>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</si>
  <si>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</si>
  <si>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</si>
  <si>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</si>
  <si>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</si>
  <si>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</si>
  <si>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</si>
  <si>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</si>
  <si>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</si>
  <si>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</si>
  <si>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</si>
  <si>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</si>
  <si>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</si>
  <si>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</si>
  <si>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</si>
  <si>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</si>
  <si>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</si>
  <si>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</si>
  <si>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</si>
  <si>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</si>
  <si>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</si>
  <si>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</si>
  <si>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</si>
  <si>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</si>
  <si>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</si>
  <si>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</si>
  <si>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</si>
  <si>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</si>
  <si>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</si>
  <si>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</si>
  <si>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</si>
  <si>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</si>
  <si>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</si>
  <si>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</si>
  <si>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</si>
  <si>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</si>
  <si>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</si>
  <si>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</si>
  <si>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</si>
  <si>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</si>
  <si>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</si>
  <si>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</si>
  <si>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</si>
  <si>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</si>
  <si>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</si>
  <si>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</si>
  <si>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</si>
  <si>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</si>
  <si>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</si>
  <si>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</si>
  <si>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</si>
  <si>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</si>
  <si>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</si>
  <si>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</si>
  <si>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</si>
  <si>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</si>
  <si>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</si>
  <si>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</si>
  <si>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</si>
  <si>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</si>
  <si>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</si>
  <si>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</si>
  <si>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</si>
  <si>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</si>
  <si>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</si>
  <si>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</si>
  <si>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</si>
  <si>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</si>
  <si>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</si>
  <si>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</si>
  <si>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</si>
  <si>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</si>
  <si>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</si>
  <si>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</si>
  <si>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</si>
  <si>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</si>
  <si>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</si>
  <si>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</si>
  <si>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</si>
  <si>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</si>
  <si>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</si>
  <si>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</si>
  <si>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</si>
  <si>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</si>
  <si>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</si>
  <si>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</si>
  <si>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</si>
  <si>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</si>
  <si>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</si>
  <si>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</si>
  <si>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</si>
  <si>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</si>
  <si>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</si>
  <si>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</si>
  <si>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</si>
  <si>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</si>
  <si>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</si>
  <si>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</si>
  <si>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</si>
  <si>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</si>
  <si>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</si>
  <si>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</si>
  <si>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</si>
  <si>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</si>
  <si>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</si>
  <si>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</si>
  <si>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</si>
  <si>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</si>
  <si>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</si>
  <si>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</si>
  <si>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</si>
  <si>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</si>
  <si>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</si>
  <si>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</si>
  <si>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</si>
  <si>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</si>
  <si>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</si>
  <si>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</si>
  <si>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</si>
  <si>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</si>
  <si>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</si>
  <si>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</si>
  <si>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</si>
  <si>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</si>
  <si>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</si>
  <si>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</si>
  <si>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</si>
  <si>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</si>
  <si>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</si>
  <si>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</si>
  <si>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</si>
  <si>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</si>
  <si>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</si>
  <si>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</si>
  <si>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</si>
  <si>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</si>
  <si>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</si>
  <si>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</si>
  <si>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</si>
  <si>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</si>
  <si>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</si>
  <si>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</si>
  <si>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</si>
  <si>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</si>
  <si>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</si>
  <si>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</si>
  <si>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</si>
  <si>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</si>
  <si>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</si>
  <si>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</si>
  <si>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</si>
  <si>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</si>
  <si>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</si>
  <si>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</si>
  <si>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</si>
  <si>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</si>
  <si>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</si>
  <si>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</si>
  <si>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</si>
  <si>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</si>
  <si>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</si>
  <si>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</si>
  <si>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</si>
  <si>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</si>
  <si>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</si>
  <si>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</si>
  <si>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</si>
  <si>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</si>
  <si>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</si>
  <si>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</si>
  <si>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</si>
  <si>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</si>
  <si>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</si>
  <si>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</si>
  <si>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</si>
  <si>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</si>
  <si>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</si>
  <si>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</si>
  <si>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</si>
  <si>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</si>
  <si>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</si>
  <si>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</si>
  <si>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</si>
  <si>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</si>
  <si>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</si>
  <si>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</si>
  <si>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</si>
  <si>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</si>
  <si>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</si>
  <si>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</si>
  <si>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</si>
  <si>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</si>
  <si>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</si>
  <si>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</si>
  <si>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</si>
  <si>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</si>
  <si>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</si>
  <si>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</si>
  <si>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</si>
  <si>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</si>
  <si>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</si>
  <si>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</si>
  <si>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</si>
  <si>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</si>
  <si>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</si>
  <si>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</si>
  <si>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</si>
  <si>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</si>
  <si>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</si>
  <si>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</si>
  <si>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</si>
  <si>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</si>
  <si>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</si>
  <si>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</si>
  <si>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</si>
  <si>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</si>
  <si>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</si>
  <si>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</si>
  <si>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</si>
  <si>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</si>
  <si>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</si>
  <si>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</si>
  <si>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</si>
  <si>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</si>
  <si>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</si>
  <si>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</si>
  <si>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</si>
  <si>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</si>
  <si>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</si>
  <si>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</si>
  <si>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</si>
  <si>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</si>
  <si>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</si>
  <si>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</si>
  <si>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</si>
  <si>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</si>
  <si>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</si>
  <si>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</si>
  <si>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</si>
  <si>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</si>
  <si>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</si>
  <si>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</si>
  <si>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</si>
  <si>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</si>
  <si>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</si>
  <si>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</si>
  <si>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</si>
  <si>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</si>
  <si>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</si>
  <si>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</si>
  <si>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</si>
  <si>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</si>
  <si>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</si>
  <si>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</si>
  <si>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</si>
  <si>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</si>
  <si>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</si>
  <si>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</si>
  <si>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</si>
  <si>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</si>
  <si>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</si>
  <si>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</si>
  <si>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</si>
  <si>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</si>
  <si>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</si>
  <si>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</si>
  <si>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</si>
  <si>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</si>
  <si>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</si>
  <si>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</si>
  <si>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</si>
  <si>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</si>
  <si>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</si>
  <si>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</si>
  <si>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</si>
  <si>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</si>
  <si>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</si>
  <si>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</si>
  <si>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</si>
  <si>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</si>
  <si>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</si>
  <si>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</si>
  <si>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</si>
  <si>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</si>
  <si>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</si>
  <si>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</si>
  <si>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</si>
  <si>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</si>
  <si>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</si>
  <si>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</si>
  <si>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</si>
  <si>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</si>
  <si>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</si>
  <si>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</si>
  <si>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</si>
  <si>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</si>
  <si>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</si>
  <si>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</si>
  <si>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</si>
  <si>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</si>
  <si>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</si>
  <si>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</si>
  <si>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</si>
  <si>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</si>
  <si>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</si>
  <si>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</si>
  <si>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</si>
  <si>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</si>
  <si>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</si>
  <si>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</si>
  <si>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</si>
  <si>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</si>
  <si>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</si>
  <si>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</si>
  <si>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</si>
  <si>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</si>
  <si>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</si>
  <si>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</si>
  <si>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</si>
  <si>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</si>
  <si>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</si>
  <si>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</si>
  <si>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</si>
  <si>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</si>
  <si>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</si>
  <si>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</si>
  <si>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</si>
  <si>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</si>
  <si>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</si>
  <si>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</si>
  <si>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</si>
  <si>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</si>
  <si>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</si>
  <si>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</si>
  <si>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</si>
  <si>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</si>
  <si>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</si>
  <si>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</si>
  <si>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</si>
  <si>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</si>
  <si>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</si>
  <si>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</si>
  <si>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</si>
  <si>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</si>
  <si>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</si>
  <si>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</si>
  <si>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</si>
  <si>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</si>
  <si>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</si>
  <si>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</si>
  <si>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</si>
  <si>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</si>
  <si>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</si>
  <si>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</si>
  <si>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</si>
  <si>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</si>
  <si>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</si>
  <si>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</si>
  <si>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</si>
  <si>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</si>
  <si>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</si>
  <si>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</si>
  <si>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</si>
  <si>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</si>
  <si>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</si>
  <si>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</si>
  <si>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</si>
  <si>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</si>
  <si>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</si>
  <si>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</si>
  <si>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</si>
  <si>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</si>
  <si>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</si>
  <si>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</si>
  <si>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</si>
  <si>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</si>
  <si>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</si>
  <si>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</si>
  <si>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</si>
  <si>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</si>
  <si>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</si>
  <si>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</si>
  <si>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</si>
  <si>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</si>
  <si>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</si>
  <si>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</si>
  <si>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</si>
  <si>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</si>
  <si>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</si>
  <si>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</si>
  <si>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</si>
  <si>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</si>
  <si>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</si>
  <si>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</si>
  <si>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</si>
  <si>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</si>
  <si>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</si>
  <si>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</si>
  <si>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</si>
  <si>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</si>
  <si>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</si>
  <si>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</si>
  <si>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</si>
  <si>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</si>
  <si>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</si>
  <si>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</si>
  <si>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</si>
  <si>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</si>
  <si>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</si>
  <si>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</si>
  <si>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</si>
  <si>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</si>
  <si>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</si>
  <si>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</si>
  <si>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</si>
  <si>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</si>
  <si>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</si>
  <si>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</si>
  <si>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</si>
  <si>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</si>
  <si>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</si>
  <si>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</si>
  <si>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</si>
  <si>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</si>
  <si>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</si>
  <si>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</si>
  <si>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</si>
  <si>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</si>
  <si>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</si>
  <si>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</si>
  <si>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</si>
  <si>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</si>
  <si>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</si>
  <si>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</si>
  <si>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</si>
  <si>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</si>
  <si>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</si>
  <si>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</si>
  <si>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</si>
  <si>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</si>
  <si>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</si>
  <si>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</si>
  <si>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</si>
  <si>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</si>
  <si>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</si>
  <si>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</si>
  <si>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</si>
  <si>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</si>
  <si>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</si>
  <si>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</si>
  <si>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</si>
  <si>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</si>
  <si>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</si>
  <si>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</si>
  <si>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</si>
  <si>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</si>
  <si>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</si>
  <si>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</si>
  <si>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</si>
  <si>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</si>
  <si>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</si>
  <si>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</si>
  <si>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</si>
  <si>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</si>
  <si>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</si>
  <si>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</si>
  <si>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</si>
  <si>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</si>
  <si>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</si>
  <si>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</si>
  <si>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</si>
  <si>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</si>
  <si>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</si>
  <si>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</si>
  <si>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</si>
  <si>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</si>
  <si>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</si>
  <si>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</si>
  <si>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</si>
  <si>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</si>
  <si>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</si>
  <si>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</si>
  <si>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</si>
  <si>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</si>
  <si>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</si>
  <si>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</si>
  <si>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</si>
  <si>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</si>
  <si>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</si>
  <si>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</si>
  <si>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</si>
  <si>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</si>
  <si>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</si>
  <si>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</si>
  <si>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</si>
  <si>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</si>
  <si>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</si>
  <si>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</si>
  <si>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</si>
  <si>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</si>
  <si>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</si>
  <si>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</si>
  <si>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</si>
  <si>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</si>
  <si>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</si>
  <si>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</si>
  <si>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</si>
  <si>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</si>
  <si>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</si>
  <si>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</si>
  <si>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</si>
  <si>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</si>
  <si>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</si>
  <si>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</si>
  <si>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</si>
  <si>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</si>
  <si>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</si>
  <si>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</si>
  <si>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</si>
  <si>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</si>
  <si>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</si>
  <si>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</si>
  <si>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</si>
  <si>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</si>
  <si>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</si>
  <si>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</si>
  <si>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</si>
  <si>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</si>
  <si>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</si>
  <si>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</si>
  <si>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</si>
  <si>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</si>
  <si>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</si>
  <si>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</si>
  <si>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</si>
  <si>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</si>
  <si>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</si>
  <si>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</si>
  <si>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</si>
  <si>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</si>
  <si>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</si>
  <si>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</si>
  <si>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</si>
  <si>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</si>
  <si>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</si>
  <si>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</si>
  <si>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</si>
  <si>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</si>
  <si>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</si>
  <si>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</si>
  <si>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</si>
  <si>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</si>
  <si>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</si>
  <si>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</si>
  <si>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</si>
  <si>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</si>
  <si>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</si>
  <si>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</si>
  <si>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</si>
  <si>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</si>
  <si>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</si>
  <si>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</si>
  <si>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</si>
  <si>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</si>
  <si>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</si>
  <si>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</si>
  <si>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</si>
  <si>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</si>
  <si>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</si>
  <si>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</si>
  <si>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</si>
  <si>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</si>
  <si>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</si>
  <si>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</si>
  <si>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</si>
  <si>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</si>
  <si>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</si>
  <si>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</si>
  <si>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</si>
  <si>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</si>
  <si>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</si>
  <si>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</si>
  <si>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</si>
  <si>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</si>
  <si>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</si>
  <si>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</si>
  <si>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</si>
  <si>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</si>
  <si>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</si>
  <si>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</si>
  <si>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</si>
  <si>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</si>
  <si>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</si>
  <si>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</si>
  <si>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</si>
  <si>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</si>
  <si>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</si>
  <si>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</si>
  <si>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</si>
  <si>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</si>
  <si>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</si>
  <si>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</si>
  <si>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</si>
  <si>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</si>
  <si>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</si>
  <si>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</si>
  <si>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</si>
  <si>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</si>
  <si>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</si>
  <si>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</si>
  <si>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</si>
  <si>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</si>
  <si>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</si>
  <si>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</si>
  <si>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</si>
  <si>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</si>
  <si>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</si>
  <si>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</si>
  <si>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</si>
  <si>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</si>
  <si>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</si>
  <si>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</si>
  <si>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</si>
  <si>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</si>
  <si>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</si>
  <si>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</si>
  <si>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</si>
  <si>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</si>
  <si>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</si>
  <si>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</si>
  <si>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</si>
  <si>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</si>
  <si>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</si>
  <si>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</si>
  <si>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</si>
  <si>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</si>
  <si>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</si>
  <si>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</si>
  <si>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</si>
  <si>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</si>
  <si>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</si>
  <si>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</si>
  <si>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</si>
  <si>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</si>
  <si>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</si>
  <si>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</si>
  <si>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</si>
  <si>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</si>
  <si>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</si>
  <si>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</si>
  <si>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</si>
  <si>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</si>
  <si>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</si>
  <si>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</si>
  <si>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</si>
  <si>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</si>
  <si>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</si>
  <si>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</si>
  <si>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</si>
  <si>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</si>
  <si>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</si>
  <si>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</si>
  <si>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</si>
  <si>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</si>
  <si>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</si>
  <si>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</si>
  <si>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</si>
  <si>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</si>
  <si>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</si>
  <si>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</si>
  <si>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</si>
  <si>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</si>
  <si>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</si>
  <si>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</si>
  <si>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</si>
  <si>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</si>
  <si>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</si>
  <si>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</si>
  <si>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</si>
  <si>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</si>
  <si>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</si>
  <si>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</si>
  <si>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</si>
  <si>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</si>
  <si>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</si>
  <si>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</si>
  <si>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</si>
  <si>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</si>
  <si>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</si>
  <si>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</si>
  <si>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</si>
  <si>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</si>
  <si>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</si>
  <si>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</si>
  <si>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</si>
  <si>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</si>
  <si>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</si>
  <si>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</si>
  <si>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</si>
  <si>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</si>
  <si>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</si>
  <si>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</si>
  <si>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</si>
  <si>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</si>
  <si>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</si>
  <si>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</si>
  <si>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</si>
  <si>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</si>
  <si>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</si>
  <si>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</si>
  <si>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</si>
  <si>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</si>
  <si>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</si>
  <si>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</si>
  <si>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</si>
  <si>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</si>
  <si>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</si>
  <si>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</si>
  <si>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</si>
  <si>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</si>
  <si>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</si>
  <si>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</si>
  <si>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</si>
  <si>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</si>
  <si>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</si>
  <si>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</si>
  <si>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</si>
  <si>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</si>
  <si>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</si>
  <si>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</si>
  <si>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</si>
  <si>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</si>
  <si>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</si>
  <si>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</si>
  <si>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</si>
  <si>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</si>
  <si>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</si>
  <si>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</si>
  <si>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</si>
  <si>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</si>
  <si>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</si>
  <si>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</si>
  <si>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</si>
  <si>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</si>
  <si>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</si>
  <si>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</si>
  <si>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</si>
  <si>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</si>
  <si>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</si>
  <si>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</si>
  <si>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</si>
  <si>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</si>
  <si>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</si>
  <si>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</si>
  <si>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</si>
  <si>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</si>
  <si>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</si>
  <si>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</si>
  <si>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</si>
  <si>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</si>
  <si>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</si>
  <si>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</si>
  <si>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</si>
  <si>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</si>
  <si>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</si>
  <si>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</si>
  <si>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</si>
  <si>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</si>
  <si>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</si>
  <si>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</si>
  <si>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</si>
  <si>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</si>
  <si>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</si>
  <si>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</si>
  <si>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</si>
  <si>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</si>
  <si>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</si>
  <si>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</si>
  <si>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</si>
  <si>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</si>
  <si>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</si>
  <si>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</si>
  <si>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</si>
  <si>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</si>
  <si>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</si>
  <si>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</si>
  <si>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</si>
  <si>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</si>
  <si>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</si>
  <si>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</si>
  <si>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</si>
  <si>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</si>
  <si>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</si>
  <si>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</si>
  <si>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</si>
  <si>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</si>
  <si>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</si>
  <si>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</si>
  <si>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</si>
  <si>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</si>
  <si>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</si>
  <si>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</si>
  <si>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</si>
  <si>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</si>
  <si>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</si>
  <si>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</si>
  <si>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</si>
  <si>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</si>
  <si>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</si>
  <si>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</si>
  <si>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</si>
  <si>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</si>
  <si>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</si>
  <si>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</si>
  <si>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</si>
  <si>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</si>
  <si>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</si>
  <si>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</si>
  <si>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</si>
  <si>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</si>
  <si>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</si>
  <si>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</si>
  <si>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</si>
  <si>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</si>
  <si>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</si>
  <si>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</si>
  <si>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</si>
  <si>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</si>
  <si>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</si>
  <si>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</si>
  <si>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</si>
  <si>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</si>
  <si>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</si>
  <si>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</si>
  <si>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</si>
  <si>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</si>
  <si>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</si>
  <si>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</si>
  <si>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</si>
  <si>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</si>
  <si>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</si>
  <si>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</si>
  <si>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</si>
  <si>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</si>
  <si>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</si>
  <si>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</si>
  <si>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</si>
  <si>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</si>
  <si>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</si>
  <si>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</si>
  <si>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</si>
  <si>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</si>
  <si>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</si>
  <si>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</si>
  <si>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</si>
  <si>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</si>
  <si>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</si>
  <si>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</si>
  <si>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</si>
  <si>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</si>
  <si>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</si>
  <si>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</si>
  <si>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</si>
  <si>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</si>
  <si>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</si>
  <si>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</si>
  <si>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</si>
  <si>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</si>
  <si>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</si>
  <si>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</si>
  <si>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</si>
  <si>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</si>
  <si>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</si>
  <si>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</si>
  <si>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</si>
  <si>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</si>
  <si>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</si>
  <si>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</si>
  <si>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</si>
  <si>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</si>
  <si>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</si>
  <si>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</si>
  <si>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</si>
  <si>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</si>
  <si>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</si>
  <si>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</si>
  <si>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</si>
  <si>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</si>
  <si>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</si>
  <si>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</si>
  <si>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</si>
  <si>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</si>
  <si>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</si>
  <si>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</si>
  <si>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</si>
  <si>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</si>
  <si>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</si>
  <si>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</si>
  <si>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</si>
  <si>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</si>
  <si>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</si>
  <si>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</si>
  <si>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</si>
  <si>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</si>
  <si>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</si>
  <si>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</si>
  <si>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</si>
  <si>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</si>
  <si>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</si>
  <si>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</si>
  <si>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</si>
  <si>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</si>
  <si>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</si>
  <si>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</si>
  <si>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</si>
  <si>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</si>
  <si>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</si>
  <si>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</si>
  <si>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</si>
  <si>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</si>
  <si>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</si>
  <si>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</si>
  <si>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</si>
  <si>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</si>
  <si>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</si>
  <si>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</si>
  <si>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</si>
  <si>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</si>
  <si>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</si>
  <si>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</si>
  <si>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</si>
  <si>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</si>
  <si>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</si>
  <si>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</si>
  <si>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</si>
  <si>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</si>
  <si>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</si>
  <si>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</si>
  <si>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</si>
  <si>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</si>
  <si>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</si>
  <si>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</si>
  <si>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</si>
  <si>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</si>
  <si>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</si>
  <si>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</si>
  <si>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</si>
  <si>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</si>
  <si>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</si>
  <si>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</si>
  <si>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</si>
  <si>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</si>
  <si>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</si>
  <si>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</si>
  <si>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</si>
  <si>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</si>
  <si>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</si>
  <si>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</si>
  <si>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</si>
  <si>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</si>
  <si>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</si>
  <si>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</si>
  <si>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</si>
  <si>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</si>
  <si>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</si>
  <si>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</si>
  <si>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</si>
  <si>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</si>
  <si>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</si>
  <si>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</si>
  <si>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</si>
  <si>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</si>
  <si>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</si>
  <si>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</si>
  <si>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</si>
  <si>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</si>
  <si>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</si>
  <si>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</si>
  <si>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</si>
  <si>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</si>
  <si>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</si>
  <si>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</si>
  <si>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</si>
  <si>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</si>
  <si>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</si>
  <si>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</si>
  <si>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</si>
  <si>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</si>
  <si>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</si>
  <si>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</si>
  <si>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</si>
  <si>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</si>
  <si>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</si>
  <si>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</si>
  <si>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</si>
  <si>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</si>
  <si>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</si>
  <si>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</si>
  <si>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</si>
  <si>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</si>
  <si>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</si>
  <si>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</si>
  <si>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</si>
  <si>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</si>
  <si>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</si>
  <si>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</si>
  <si>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</si>
  <si>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</si>
  <si>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</si>
  <si>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</si>
  <si>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</si>
  <si>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</si>
  <si>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</si>
  <si>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</si>
  <si>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</si>
  <si>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</si>
  <si>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</si>
  <si>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</si>
  <si>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</si>
  <si>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</si>
  <si>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</si>
  <si>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</si>
  <si>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</si>
  <si>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</si>
  <si>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</si>
  <si>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</si>
  <si>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</si>
  <si>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</si>
  <si>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</si>
  <si>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</si>
  <si>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</si>
  <si>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</si>
  <si>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</si>
  <si>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</si>
  <si>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</si>
  <si>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</si>
  <si>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</si>
  <si>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</si>
  <si>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</si>
  <si>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</si>
  <si>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</si>
  <si>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</si>
  <si>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</si>
  <si>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</si>
  <si>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</si>
  <si>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</si>
  <si>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</si>
  <si>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</si>
  <si>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</si>
  <si>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</si>
  <si>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</si>
  <si>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</si>
  <si>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</si>
  <si>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</si>
  <si>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</si>
  <si>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</si>
  <si>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</si>
  <si>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</si>
  <si>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</si>
  <si>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</si>
  <si>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</si>
  <si>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</si>
  <si>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</si>
  <si>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</si>
  <si>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</si>
  <si>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</si>
  <si>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</si>
  <si>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</si>
  <si>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</si>
  <si>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</si>
  <si>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</si>
  <si>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</si>
  <si>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</si>
  <si>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</si>
  <si>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</si>
  <si>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</si>
  <si>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</si>
  <si>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</si>
  <si>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</si>
  <si>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</si>
  <si>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</si>
  <si>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</si>
  <si>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</si>
  <si>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</si>
  <si>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</si>
  <si>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</si>
  <si>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</si>
  <si>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</si>
  <si>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</si>
  <si>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</si>
  <si>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</si>
  <si>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</si>
  <si>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</si>
  <si>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</si>
  <si>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</si>
  <si>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</si>
  <si>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</si>
  <si>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</si>
  <si>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</si>
  <si>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</si>
  <si>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</si>
  <si>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</si>
  <si>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</si>
  <si>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</si>
  <si>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</si>
  <si>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</si>
  <si>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</si>
  <si>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</si>
  <si>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</si>
  <si>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</si>
  <si>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</si>
  <si>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</si>
  <si>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</si>
  <si>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</si>
  <si>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</si>
  <si>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</si>
  <si>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</si>
  <si>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</si>
  <si>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</si>
  <si>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</si>
  <si>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</si>
  <si>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</si>
  <si>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</si>
  <si>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</si>
  <si>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</si>
  <si>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</si>
  <si>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</si>
  <si>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</si>
  <si>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</si>
  <si>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</si>
  <si>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</si>
  <si>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</si>
  <si>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</si>
  <si>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</si>
  <si>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</si>
  <si>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</si>
  <si>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</si>
  <si>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</si>
  <si>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</si>
  <si>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</si>
  <si>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</si>
  <si>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</si>
  <si>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</si>
  <si>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</si>
  <si>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</si>
  <si>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</si>
  <si>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</si>
  <si>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</si>
  <si>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</si>
  <si>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</si>
  <si>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</si>
  <si>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</si>
  <si>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</si>
  <si>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</si>
  <si>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</si>
  <si>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</si>
  <si>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</si>
  <si>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</si>
  <si>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</si>
  <si>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</si>
  <si>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</si>
  <si>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</si>
  <si>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</si>
  <si>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</si>
  <si>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</si>
  <si>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</si>
  <si>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</si>
  <si>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</si>
  <si>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</si>
  <si>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</si>
  <si>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</si>
  <si>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</si>
  <si>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</si>
  <si>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</si>
  <si>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</si>
  <si>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</si>
  <si>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</si>
  <si>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</si>
  <si>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</si>
  <si>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</si>
  <si>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</si>
  <si>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</si>
  <si>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</si>
  <si>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</si>
  <si>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</si>
  <si>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</si>
  <si>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</si>
  <si>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</si>
  <si>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</si>
  <si>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</si>
  <si>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</si>
  <si>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</si>
  <si>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</si>
  <si>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</si>
  <si>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</si>
  <si>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</si>
  <si>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</si>
  <si>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</si>
  <si>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</si>
  <si>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</si>
  <si>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</si>
  <si>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</si>
  <si>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</si>
  <si>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</si>
  <si>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</si>
  <si>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</si>
  <si>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</si>
  <si>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</si>
  <si>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</si>
  <si>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</si>
  <si>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</si>
  <si>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</si>
  <si>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</si>
  <si>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</si>
  <si>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</si>
  <si>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</si>
  <si>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</si>
  <si>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</si>
  <si>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</si>
  <si>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</si>
  <si>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</si>
  <si>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</si>
  <si>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</si>
  <si>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</si>
  <si>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</si>
  <si>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</si>
  <si>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</si>
  <si>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</si>
  <si>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</si>
  <si>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</si>
  <si>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</si>
  <si>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</si>
  <si>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</si>
  <si>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</si>
  <si>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</si>
  <si>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</si>
  <si>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</si>
  <si>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</si>
  <si>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</si>
  <si>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</si>
  <si>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</si>
  <si>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</si>
  <si>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</si>
  <si>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</si>
  <si>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</si>
  <si>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</si>
  <si>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</si>
  <si>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</si>
  <si>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</si>
  <si>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</si>
  <si>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</si>
  <si>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</si>
  <si>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</si>
  <si>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</si>
  <si>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</si>
  <si>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</si>
  <si>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</si>
  <si>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</si>
  <si>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</si>
  <si>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</si>
  <si>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</si>
  <si>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</si>
  <si>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</si>
  <si>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</si>
  <si>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</si>
  <si>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</si>
  <si>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</si>
  <si>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</si>
  <si>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</si>
  <si>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</si>
  <si>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</si>
  <si>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</si>
  <si>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</si>
  <si>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</si>
  <si>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</si>
  <si>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</si>
  <si>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</si>
  <si>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</si>
  <si>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</si>
  <si>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</si>
  <si>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</si>
  <si>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</si>
  <si>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</si>
  <si>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</si>
  <si>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</si>
  <si>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</si>
  <si>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</si>
  <si>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</si>
  <si>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</si>
  <si>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</si>
  <si>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</si>
  <si>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</si>
  <si>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</si>
  <si>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</si>
  <si>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</si>
  <si>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</si>
  <si>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</si>
  <si>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</si>
  <si>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</si>
  <si>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</si>
  <si>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</si>
  <si>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</si>
  <si>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</si>
  <si>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</si>
  <si>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</si>
  <si>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</si>
  <si>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</si>
  <si>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</si>
  <si>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</si>
  <si>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</si>
  <si>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</si>
  <si>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</si>
  <si>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</si>
  <si>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</si>
  <si>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</si>
  <si>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</si>
  <si>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</si>
  <si>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</si>
  <si>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</si>
  <si>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</si>
  <si>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</si>
  <si>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</si>
  <si>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</si>
  <si>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</si>
  <si>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</si>
  <si>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</si>
  <si>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</si>
  <si>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</si>
  <si>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</si>
  <si>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</si>
  <si>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</si>
  <si>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</si>
  <si>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</si>
  <si>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</si>
  <si>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</si>
  <si>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</si>
  <si>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</si>
  <si>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</si>
  <si>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</si>
  <si>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</si>
  <si>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</si>
  <si>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</si>
  <si>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</si>
  <si>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</si>
  <si>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</si>
  <si>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</si>
  <si>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</si>
  <si>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</si>
  <si>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</si>
  <si>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</si>
  <si>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</si>
  <si>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</si>
  <si>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</si>
  <si>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</si>
  <si>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</si>
  <si>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</si>
  <si>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</si>
  <si>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</si>
  <si>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</si>
  <si>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</si>
  <si>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</si>
  <si>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</si>
  <si>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</si>
  <si>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</si>
  <si>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</si>
  <si>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</si>
  <si>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</si>
  <si>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</si>
  <si>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</si>
  <si>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</si>
  <si>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</si>
  <si>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</si>
  <si>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</si>
  <si>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</si>
  <si>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</si>
  <si>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</si>
  <si>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</si>
  <si>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</si>
  <si>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</si>
  <si>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</si>
  <si>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</si>
  <si>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</si>
  <si>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</si>
  <si>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</si>
  <si>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</si>
  <si>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</si>
  <si>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</si>
  <si>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</si>
  <si>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</si>
  <si>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</si>
  <si>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</si>
  <si>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</si>
  <si>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</si>
  <si>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</si>
  <si>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</si>
  <si>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</si>
  <si>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</si>
  <si>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</si>
  <si>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</si>
  <si>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</si>
  <si>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</si>
  <si>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</si>
  <si>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</si>
  <si>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</si>
  <si>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</si>
  <si>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</si>
  <si>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</si>
  <si>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</si>
  <si>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</si>
  <si>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</si>
  <si>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</si>
  <si>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</si>
  <si>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</si>
  <si>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</si>
  <si>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</si>
  <si>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</si>
  <si>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</si>
  <si>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</si>
  <si>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</si>
  <si>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</si>
  <si>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</si>
  <si>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</si>
  <si>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</si>
  <si>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</si>
  <si>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</si>
  <si>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</si>
  <si>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</si>
  <si>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</si>
  <si>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</si>
  <si>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</si>
  <si>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</si>
  <si>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</si>
  <si>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</si>
  <si>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</si>
  <si>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</si>
  <si>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</si>
  <si>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</si>
  <si>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</si>
  <si>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</si>
  <si>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</si>
  <si>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</si>
  <si>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</si>
  <si>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</si>
  <si>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</si>
  <si>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</si>
  <si>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</si>
  <si>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</si>
  <si>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</si>
  <si>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</si>
  <si>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</si>
  <si>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</si>
  <si>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</si>
  <si>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</si>
  <si>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</si>
  <si>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</si>
  <si>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</si>
  <si>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</si>
  <si>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</si>
  <si>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</si>
  <si>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</si>
  <si>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</si>
  <si>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</si>
  <si>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</si>
  <si>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</si>
  <si>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</si>
  <si>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</si>
  <si>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</si>
  <si>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</si>
  <si>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</si>
  <si>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</si>
  <si>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</si>
  <si>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</si>
  <si>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</si>
  <si>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</si>
  <si>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</si>
  <si>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</si>
  <si>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</si>
  <si>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</si>
  <si>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</si>
  <si>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</si>
  <si>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</si>
  <si>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</si>
  <si>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</si>
  <si>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</si>
  <si>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</si>
  <si>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</si>
  <si>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</si>
  <si>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</si>
  <si>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</si>
  <si>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</si>
  <si>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</si>
  <si>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</si>
  <si>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</si>
  <si>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</si>
  <si>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</si>
  <si>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</si>
  <si>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</si>
  <si>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</si>
  <si>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</si>
  <si>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</si>
  <si>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</si>
  <si>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</si>
  <si>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</si>
  <si>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</si>
  <si>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</si>
  <si>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</si>
  <si>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</si>
  <si>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</si>
  <si>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</si>
  <si>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</si>
  <si>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</si>
  <si>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</si>
  <si>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</si>
  <si>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</si>
  <si>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</si>
  <si>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</si>
  <si>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</si>
  <si>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</si>
  <si>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</si>
  <si>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</si>
  <si>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</si>
  <si>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</si>
  <si>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</si>
  <si>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</si>
  <si>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</si>
  <si>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</si>
  <si>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</si>
  <si>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</si>
  <si>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</si>
  <si>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</si>
  <si>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</si>
  <si>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</si>
  <si>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</si>
  <si>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</si>
  <si>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</si>
  <si>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</si>
  <si>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</si>
  <si>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</si>
  <si>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</si>
  <si>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</si>
  <si>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</si>
  <si>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</si>
  <si>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</si>
  <si>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</si>
  <si>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</si>
  <si>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</si>
  <si>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</si>
  <si>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</si>
  <si>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</si>
  <si>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</si>
  <si>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</si>
  <si>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</si>
  <si>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</si>
  <si>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</si>
  <si>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</si>
  <si>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</si>
  <si>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</si>
  <si>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</si>
  <si>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</si>
  <si>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</si>
  <si>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</si>
  <si>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</si>
  <si>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</si>
  <si>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</si>
  <si>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</si>
  <si>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</si>
  <si>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</si>
  <si>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</si>
  <si>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</si>
  <si>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</si>
  <si>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</si>
  <si>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</si>
  <si>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</si>
  <si>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</si>
  <si>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</si>
  <si>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</si>
  <si>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</si>
  <si>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</si>
  <si>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</si>
  <si>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</si>
  <si>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</si>
  <si>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</si>
  <si>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</si>
  <si>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</si>
  <si>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</si>
  <si>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</si>
  <si>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</si>
  <si>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</si>
  <si>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</si>
  <si>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</si>
  <si>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</si>
  <si>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</si>
  <si>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</si>
  <si>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</si>
  <si>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</si>
  <si>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</si>
  <si>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</si>
  <si>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</si>
  <si>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</si>
  <si>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</si>
  <si>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</si>
  <si>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</si>
  <si>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</si>
  <si>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</si>
  <si>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</si>
  <si>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</si>
  <si>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</si>
  <si>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</si>
  <si>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</si>
  <si>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</si>
  <si>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</si>
  <si>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</si>
  <si>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</si>
  <si>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</si>
  <si>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</si>
  <si>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</si>
  <si>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</si>
  <si>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</si>
  <si>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</si>
  <si>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</si>
  <si>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</si>
  <si>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</si>
  <si>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</si>
  <si>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</si>
  <si>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</si>
  <si>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</si>
  <si>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</si>
  <si>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</si>
  <si>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</si>
  <si>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</si>
  <si>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</si>
  <si>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</si>
  <si>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</si>
  <si>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</si>
  <si>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</si>
  <si>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</si>
  <si>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</si>
  <si>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</si>
  <si>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</si>
  <si>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</si>
  <si>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</si>
  <si>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</si>
  <si>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</si>
  <si>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</si>
  <si>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</si>
  <si>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</si>
  <si>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</si>
  <si>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</si>
  <si>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</si>
  <si>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</si>
  <si>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</si>
  <si>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</si>
  <si>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</si>
  <si>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</si>
  <si>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</si>
  <si>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</si>
  <si>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</si>
  <si>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</si>
  <si>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</si>
  <si>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</si>
  <si>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</si>
  <si>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</si>
  <si>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</si>
  <si>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</si>
  <si>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</si>
  <si>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</si>
  <si>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</si>
  <si>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</si>
  <si>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</si>
  <si>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</si>
  <si>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</si>
  <si>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</si>
  <si>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</si>
  <si>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</si>
  <si>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</si>
  <si>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</si>
  <si>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</si>
  <si>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</si>
  <si>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</si>
  <si>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</si>
  <si>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</si>
  <si>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</si>
  <si>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</si>
  <si>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</si>
  <si>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</si>
  <si>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</si>
  <si>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</si>
  <si>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</si>
  <si>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</si>
  <si>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</si>
  <si>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</si>
  <si>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</si>
  <si>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</si>
  <si>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</si>
  <si>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</si>
  <si>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</si>
  <si>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</si>
  <si>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</si>
  <si>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</si>
  <si>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</si>
  <si>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</si>
  <si>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</si>
  <si>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</si>
  <si>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</si>
  <si>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</si>
  <si>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</si>
  <si>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</si>
  <si>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</si>
  <si>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</si>
  <si>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</si>
  <si>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</si>
  <si>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</si>
  <si>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</si>
  <si>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</si>
  <si>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</si>
  <si>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</si>
  <si>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</si>
  <si>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</si>
  <si>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</si>
  <si>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</si>
  <si>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</si>
  <si>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</si>
  <si>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</si>
  <si>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</si>
  <si>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</si>
  <si>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</si>
  <si>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</si>
  <si>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</si>
  <si>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</si>
  <si>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</si>
  <si>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</si>
  <si>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</si>
  <si>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</si>
  <si>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</si>
  <si>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</si>
  <si>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</si>
  <si>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</si>
  <si>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</si>
  <si>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</si>
  <si>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</si>
  <si>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</si>
  <si>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</si>
  <si>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</si>
  <si>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</si>
  <si>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</si>
  <si>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</si>
  <si>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</si>
  <si>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</si>
  <si>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</si>
  <si>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</si>
  <si>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</si>
  <si>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</si>
  <si>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</si>
  <si>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</si>
  <si>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</si>
  <si>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</si>
  <si>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</si>
  <si>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</si>
  <si>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</si>
  <si>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</si>
  <si>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</si>
  <si>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</si>
  <si>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</si>
  <si>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</si>
  <si>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</si>
  <si>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</si>
  <si>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</si>
  <si>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</si>
  <si>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</si>
  <si>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</si>
  <si>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</si>
  <si>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</si>
  <si>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</si>
  <si>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</si>
  <si>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</si>
  <si>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</si>
  <si>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</si>
  <si>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</si>
  <si>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</si>
  <si>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</si>
  <si>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</si>
  <si>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</si>
  <si>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</si>
  <si>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</si>
  <si>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</si>
  <si>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</si>
  <si>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</si>
  <si>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</si>
  <si>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</si>
  <si>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</si>
  <si>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</si>
  <si>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</si>
  <si>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</si>
  <si>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</si>
  <si>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</si>
  <si>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</si>
  <si>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</si>
  <si>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</si>
  <si>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</si>
  <si>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</si>
  <si>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</si>
  <si>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</si>
  <si>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</si>
  <si>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</si>
  <si>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</si>
  <si>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</si>
  <si>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</si>
  <si>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</si>
  <si>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</si>
  <si>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</si>
  <si>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</si>
  <si>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</si>
  <si>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</si>
  <si>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</si>
  <si>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</si>
  <si>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</si>
  <si>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</si>
  <si>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</si>
  <si>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</si>
  <si>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</si>
  <si>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</si>
  <si>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</si>
  <si>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</si>
  <si>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</si>
  <si>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</si>
  <si>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</si>
  <si>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</si>
  <si>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</si>
  <si>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</si>
  <si>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</si>
  <si>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</si>
  <si>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</si>
  <si>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</si>
  <si>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</si>
  <si>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</si>
  <si>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</si>
  <si>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</si>
  <si>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</si>
  <si>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</si>
  <si>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</si>
  <si>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</si>
  <si>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</si>
  <si>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</si>
  <si>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</si>
  <si>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</si>
  <si>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</si>
  <si>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</si>
  <si>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</si>
  <si>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</si>
  <si>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</si>
  <si>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</si>
  <si>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</si>
  <si>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</si>
  <si>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</si>
  <si>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</si>
  <si>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</si>
  <si>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</si>
  <si>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</si>
  <si>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</si>
  <si>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</si>
  <si>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</si>
  <si>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</si>
  <si>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</si>
  <si>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</si>
  <si>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</si>
  <si>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</si>
  <si>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</si>
  <si>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</si>
  <si>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</si>
  <si>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</si>
  <si>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</si>
  <si>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</si>
  <si>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</si>
  <si>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</si>
  <si>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</si>
  <si>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</si>
  <si>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</si>
  <si>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</si>
  <si>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</si>
  <si>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</si>
  <si>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</si>
  <si>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</si>
  <si>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</si>
  <si>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</si>
  <si>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</si>
  <si>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</si>
  <si>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</si>
  <si>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</si>
  <si>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</si>
  <si>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</si>
  <si>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</si>
  <si>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</si>
  <si>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</si>
  <si>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</si>
  <si>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</si>
  <si>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</si>
  <si>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</si>
  <si>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</si>
  <si>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</si>
  <si>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</si>
  <si>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</si>
  <si>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</si>
  <si>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</si>
  <si>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</si>
  <si>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</si>
  <si>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</si>
  <si>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</si>
  <si>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</si>
  <si>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</si>
  <si>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</si>
  <si>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</si>
  <si>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</si>
  <si>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</si>
  <si>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</si>
  <si>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</si>
  <si>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</si>
  <si>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</si>
  <si>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</si>
  <si>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</si>
  <si>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</si>
  <si>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</si>
  <si>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</si>
  <si>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</si>
  <si>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</si>
  <si>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</si>
  <si>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</si>
  <si>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</si>
  <si>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</si>
  <si>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</si>
  <si>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</si>
  <si>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</si>
  <si>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</si>
  <si>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</si>
  <si>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</si>
  <si>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</si>
  <si>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</si>
  <si>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</si>
  <si>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</si>
  <si>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</si>
  <si>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</si>
  <si>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</si>
  <si>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</si>
  <si>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</si>
  <si>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</si>
  <si>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</si>
  <si>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</si>
  <si>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</si>
  <si>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</si>
  <si>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</si>
  <si>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</si>
  <si>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</si>
  <si>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</si>
  <si>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</si>
  <si>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</si>
  <si>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</si>
  <si>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</si>
  <si>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</si>
  <si>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</si>
  <si>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</si>
  <si>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</si>
  <si>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</si>
  <si>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</si>
  <si>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</si>
  <si>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</si>
  <si>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</si>
  <si>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</si>
  <si>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</si>
  <si>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</si>
  <si>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</si>
  <si>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</si>
  <si>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</si>
  <si>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</si>
  <si>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</si>
  <si>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</si>
  <si>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</si>
  <si>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</si>
  <si>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</si>
  <si>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</si>
  <si>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</si>
  <si>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</si>
  <si>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</si>
  <si>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</si>
  <si>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</si>
  <si>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</si>
  <si>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</si>
  <si>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</si>
  <si>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</si>
  <si>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</si>
  <si>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</si>
  <si>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</si>
  <si>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</si>
  <si>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</si>
  <si>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</si>
  <si>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</si>
  <si>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</si>
  <si>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</si>
  <si>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</si>
  <si>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</si>
  <si>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</si>
  <si>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</si>
  <si>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</si>
  <si>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</si>
  <si>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</si>
  <si>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</si>
  <si>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</si>
  <si>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</si>
  <si>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</si>
  <si>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</si>
  <si>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</si>
  <si>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</si>
  <si>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</si>
  <si>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</si>
  <si>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</si>
  <si>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</si>
  <si>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</si>
  <si>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</si>
  <si>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</si>
  <si>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</si>
  <si>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</si>
  <si>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</si>
  <si>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</si>
  <si>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</si>
  <si>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</si>
  <si>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</si>
  <si>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</si>
  <si>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</si>
  <si>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</si>
  <si>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</si>
  <si>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</si>
  <si>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</si>
  <si>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</si>
  <si>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</si>
  <si>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</si>
  <si>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</si>
  <si>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</si>
  <si>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</si>
  <si>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</si>
  <si>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</si>
  <si>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</si>
  <si>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</si>
  <si>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</si>
  <si>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</si>
  <si>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</si>
  <si>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</si>
  <si>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</si>
  <si>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</si>
  <si>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</si>
  <si>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</si>
  <si>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</si>
  <si>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</si>
  <si>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</si>
  <si>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</si>
  <si>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</si>
  <si>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</si>
  <si>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</si>
  <si>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</si>
  <si>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</si>
  <si>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</si>
  <si>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</si>
  <si>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</si>
  <si>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</si>
  <si>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</si>
  <si>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</si>
  <si>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</si>
  <si>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</si>
  <si>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</si>
  <si>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</si>
  <si>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</si>
  <si>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</si>
  <si>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</si>
  <si>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</si>
  <si>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</si>
  <si>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</si>
  <si>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</si>
  <si>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</si>
  <si>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</si>
  <si>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</si>
  <si>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</si>
  <si>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</si>
  <si>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</si>
  <si>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</si>
  <si>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</si>
  <si>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</si>
  <si>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</si>
  <si>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</si>
  <si>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</si>
  <si>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</si>
  <si>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</si>
  <si>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</si>
  <si>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</si>
  <si>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</si>
  <si>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</si>
  <si>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</si>
  <si>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</si>
  <si>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</si>
  <si>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</si>
  <si>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</si>
  <si>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</si>
  <si>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</si>
  <si>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</si>
  <si>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</si>
  <si>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</si>
  <si>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</si>
  <si>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</si>
  <si>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</si>
  <si>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</si>
  <si>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</si>
  <si>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</si>
  <si>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</si>
  <si>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</si>
  <si>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</si>
  <si>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</si>
  <si>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</si>
  <si>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</si>
  <si>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</si>
  <si>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</si>
  <si>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</si>
  <si>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</si>
  <si>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</si>
  <si>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</si>
  <si>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</si>
  <si>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</si>
  <si>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</si>
  <si>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</si>
  <si>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</si>
  <si>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</si>
  <si>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</si>
  <si>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</si>
  <si>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</si>
  <si>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</si>
  <si>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</si>
  <si>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</si>
  <si>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</si>
  <si>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</si>
  <si>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</si>
  <si>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</si>
  <si>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</si>
  <si>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</si>
  <si>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</si>
  <si>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</si>
  <si>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</si>
  <si>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</si>
  <si>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</si>
  <si>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</si>
  <si>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</si>
  <si>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</si>
  <si>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</si>
  <si>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</si>
  <si>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</si>
  <si>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</si>
  <si>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</si>
  <si>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</si>
  <si>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</si>
  <si>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</si>
  <si>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</si>
  <si>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</si>
  <si>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</si>
  <si>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</si>
  <si>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</si>
  <si>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</si>
  <si>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</si>
  <si>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</si>
  <si>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</si>
  <si>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</si>
  <si>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</si>
  <si>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</si>
  <si>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</si>
  <si>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</si>
  <si>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</si>
  <si>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</si>
  <si>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</si>
  <si>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</si>
  <si>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</si>
  <si>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</si>
  <si>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</si>
  <si>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</si>
  <si>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</si>
  <si>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</si>
  <si>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</si>
  <si>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</si>
  <si>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</si>
  <si>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</si>
  <si>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</si>
  <si>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</si>
  <si>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</si>
  <si>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</si>
  <si>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</si>
  <si>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</si>
  <si>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</si>
  <si>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</si>
  <si>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</si>
  <si>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</si>
  <si>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</si>
  <si>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</si>
  <si>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</si>
  <si>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</si>
  <si>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</si>
  <si>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</si>
  <si>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</si>
  <si>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</si>
  <si>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</si>
  <si>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</si>
  <si>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</si>
  <si>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</si>
  <si>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</si>
  <si>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</si>
  <si>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</si>
  <si>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</si>
  <si>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</si>
  <si>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</si>
  <si>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</si>
  <si>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</si>
  <si>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</si>
  <si>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</si>
  <si>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</si>
  <si>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</si>
  <si>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</si>
  <si>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</si>
  <si>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</si>
  <si>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</si>
  <si>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</si>
  <si>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</si>
  <si>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</si>
  <si>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</si>
  <si>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</si>
  <si>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</si>
  <si>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</si>
  <si>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</si>
  <si>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</si>
  <si>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</si>
  <si>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</si>
  <si>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</si>
  <si>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</si>
  <si>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</si>
  <si>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</si>
  <si>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</si>
  <si>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</si>
  <si>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</si>
  <si>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</si>
  <si>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</si>
  <si>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</si>
  <si>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</si>
  <si>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</si>
  <si>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</si>
  <si>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</si>
  <si>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</si>
  <si>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</si>
  <si>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</si>
  <si>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</si>
  <si>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</si>
  <si>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</si>
  <si>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</si>
  <si>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</si>
  <si>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</si>
  <si>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</si>
  <si>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</si>
  <si>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</si>
  <si>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</si>
  <si>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</si>
  <si>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</si>
  <si>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</si>
  <si>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</si>
  <si>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</si>
  <si>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</si>
  <si>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</si>
  <si>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</si>
  <si>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</si>
  <si>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</si>
  <si>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</si>
  <si>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</si>
  <si>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</si>
  <si>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</si>
  <si>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</si>
  <si>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</si>
  <si>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</si>
  <si>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</si>
  <si>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</si>
  <si>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</si>
  <si>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</si>
  <si>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</si>
  <si>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</si>
  <si>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</si>
  <si>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</si>
  <si>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</si>
  <si>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</si>
  <si>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</si>
  <si>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</si>
  <si>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</si>
  <si>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</si>
  <si>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</si>
  <si>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</si>
  <si>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</si>
  <si>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</si>
  <si>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</si>
  <si>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</si>
  <si>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</si>
  <si>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</si>
  <si>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</si>
  <si>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</si>
  <si>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</si>
  <si>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</si>
  <si>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</si>
  <si>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</si>
  <si>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</si>
  <si>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</si>
  <si>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</si>
  <si>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</si>
  <si>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</si>
  <si>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</si>
  <si>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</si>
  <si>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</si>
  <si>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</si>
  <si>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</si>
  <si>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</si>
  <si>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</si>
  <si>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</si>
  <si>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</si>
  <si>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</si>
  <si>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</si>
  <si>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</si>
  <si>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</si>
  <si>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</si>
  <si>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</si>
  <si>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</si>
  <si>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</si>
  <si>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</si>
  <si>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</si>
  <si>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</si>
  <si>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</si>
  <si>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</si>
  <si>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</si>
  <si>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</si>
  <si>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</si>
  <si>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</si>
  <si>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</si>
  <si>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</si>
  <si>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</si>
  <si>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</si>
  <si>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</si>
  <si>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</si>
  <si>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</si>
  <si>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</si>
  <si>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</si>
  <si>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</si>
  <si>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</si>
  <si>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</si>
  <si>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</si>
  <si>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</si>
  <si>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</si>
  <si>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</si>
  <si>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</si>
  <si>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</si>
  <si>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</si>
  <si>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</si>
  <si>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</si>
  <si>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</si>
  <si>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</si>
  <si>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</si>
  <si>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</si>
  <si>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</si>
  <si>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</si>
  <si>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</si>
  <si>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</si>
  <si>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</si>
  <si>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</si>
  <si>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</si>
  <si>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</si>
  <si>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</si>
  <si>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</si>
  <si>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</si>
  <si>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</si>
  <si>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</si>
  <si>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</si>
  <si>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</si>
  <si>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</si>
  <si>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</si>
  <si>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</si>
  <si>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</si>
  <si>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</si>
  <si>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</si>
  <si>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</si>
  <si>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</si>
  <si>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</si>
  <si>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</si>
  <si>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</si>
  <si>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</si>
  <si>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</si>
  <si>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</si>
  <si>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</si>
  <si>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</si>
  <si>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</si>
  <si>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</si>
  <si>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</si>
  <si>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</si>
  <si>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</si>
  <si>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</si>
  <si>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</si>
  <si>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</si>
  <si>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</si>
  <si>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</si>
  <si>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</si>
  <si>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</si>
  <si>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</si>
  <si>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</si>
  <si>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</si>
  <si>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</si>
  <si>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</si>
  <si>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</si>
  <si>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</si>
  <si>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</si>
  <si>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</si>
  <si>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</si>
  <si>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</si>
  <si>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</si>
  <si>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</si>
  <si>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</si>
  <si>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</si>
  <si>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</si>
  <si>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</si>
  <si>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</si>
  <si>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</si>
  <si>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</si>
  <si>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</si>
  <si>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</si>
  <si>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</si>
  <si>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</si>
  <si>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</si>
  <si>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</si>
  <si>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</si>
  <si>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</si>
  <si>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</si>
  <si>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</si>
  <si>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</si>
  <si>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</si>
  <si>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</si>
  <si>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</si>
  <si>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</si>
  <si>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</si>
  <si>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</si>
  <si>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</si>
  <si>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</si>
  <si>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</si>
  <si>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</si>
  <si>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</si>
  <si>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</si>
  <si>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</si>
  <si>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</si>
  <si>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</si>
  <si>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</si>
  <si>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</si>
  <si>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</si>
  <si>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</si>
  <si>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</si>
  <si>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</si>
  <si>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</si>
  <si>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</si>
  <si>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</si>
  <si>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</si>
  <si>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</si>
  <si>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</si>
  <si>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</si>
  <si>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</si>
  <si>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</si>
  <si>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</si>
  <si>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</si>
  <si>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</si>
  <si>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</si>
  <si>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</si>
  <si>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</si>
  <si>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</si>
  <si>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</si>
  <si>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</si>
  <si>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</si>
  <si>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</si>
  <si>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</si>
  <si>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</si>
  <si>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</si>
  <si>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</si>
  <si>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</si>
  <si>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</si>
  <si>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</si>
  <si>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</si>
  <si>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</si>
  <si>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</si>
  <si>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</si>
  <si>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</si>
  <si>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</si>
  <si>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</si>
  <si>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</si>
  <si>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</si>
  <si>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</si>
  <si>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</si>
  <si>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</si>
  <si>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</si>
  <si>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</si>
  <si>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</si>
  <si>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</si>
  <si>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</si>
  <si>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</si>
  <si>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</si>
  <si>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</si>
  <si>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</si>
  <si>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</si>
  <si>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</si>
  <si>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</si>
  <si>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</si>
  <si>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</si>
  <si>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</si>
  <si>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</si>
  <si>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</si>
  <si>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</si>
  <si>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</si>
  <si>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</si>
  <si>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</si>
  <si>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</si>
  <si>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</si>
  <si>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</si>
  <si>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</si>
  <si>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</si>
  <si>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</si>
  <si>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</si>
  <si>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</si>
  <si>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</si>
  <si>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</si>
  <si>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</si>
  <si>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</si>
  <si>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</si>
  <si>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</si>
  <si>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</si>
  <si>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</si>
  <si>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</si>
  <si>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</si>
  <si>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</si>
  <si>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</si>
  <si>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</si>
  <si>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</si>
  <si>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</si>
  <si>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</si>
  <si>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</si>
  <si>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</si>
  <si>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</si>
  <si>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</si>
  <si>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</si>
  <si>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</si>
  <si>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</si>
  <si>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</si>
  <si>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</si>
  <si>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</si>
  <si>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</si>
  <si>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</si>
  <si>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</si>
  <si>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</si>
  <si>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</si>
  <si>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</si>
  <si>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</si>
  <si>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</si>
  <si>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</si>
  <si>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</si>
  <si>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</si>
  <si>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</si>
  <si>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</si>
  <si>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</si>
  <si>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</si>
  <si>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</si>
  <si>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</si>
  <si>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</si>
  <si>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</si>
  <si>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</si>
  <si>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</si>
  <si>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</si>
  <si>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</si>
  <si>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</si>
  <si>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</si>
  <si>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</si>
  <si>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</si>
  <si>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</si>
  <si>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</si>
  <si>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</si>
  <si>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</si>
  <si>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</si>
  <si>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</si>
  <si>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</si>
  <si>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</si>
  <si>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</si>
  <si>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</si>
  <si>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</si>
  <si>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</si>
  <si>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</si>
  <si>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</si>
  <si>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</si>
  <si>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</si>
  <si>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</si>
  <si>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</si>
  <si>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</si>
  <si>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</si>
  <si>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</si>
  <si>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</si>
  <si>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</si>
  <si>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</si>
  <si>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</si>
  <si>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</si>
  <si>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</si>
  <si>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</si>
  <si>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</si>
  <si>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</si>
  <si>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</si>
  <si>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</si>
  <si>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</si>
  <si>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</si>
  <si>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</si>
  <si>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</si>
  <si>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</si>
  <si>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</si>
  <si>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</si>
  <si>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</si>
  <si>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</si>
  <si>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</si>
  <si>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</si>
  <si>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</si>
  <si>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</si>
  <si>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</si>
  <si>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</si>
  <si>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</si>
  <si>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</si>
  <si>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</si>
  <si>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</si>
  <si>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</si>
  <si>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</si>
  <si>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</si>
  <si>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</si>
  <si>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</si>
  <si>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</si>
  <si>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</si>
  <si>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</si>
  <si>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</si>
  <si>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</si>
  <si>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</si>
  <si>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</si>
  <si>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</si>
  <si>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</si>
  <si>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</si>
  <si>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</si>
  <si>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</si>
  <si>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</si>
  <si>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</si>
  <si>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</si>
  <si>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</si>
  <si>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</si>
  <si>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</si>
  <si>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</si>
  <si>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</si>
  <si>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</si>
  <si>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</si>
  <si>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</si>
  <si>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</si>
  <si>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</si>
  <si>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</si>
  <si>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</si>
  <si>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</si>
  <si>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</si>
  <si>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</si>
  <si>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</si>
  <si>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</si>
  <si>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</si>
  <si>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</si>
  <si>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</si>
  <si>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</si>
  <si>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</si>
  <si>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</si>
  <si>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</si>
  <si>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</si>
  <si>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</si>
  <si>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</si>
  <si>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</si>
  <si>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</si>
  <si>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</si>
  <si>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</si>
  <si>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</si>
  <si>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</si>
  <si>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</si>
  <si>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</si>
  <si>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</si>
  <si>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</si>
  <si>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</si>
  <si>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</si>
  <si>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</si>
  <si>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</si>
  <si>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</si>
  <si>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</si>
  <si>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</si>
  <si>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</si>
  <si>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</si>
  <si>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</si>
  <si>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</si>
  <si>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</si>
  <si>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</si>
  <si>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</si>
  <si>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</si>
  <si>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</si>
  <si>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</si>
  <si>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</si>
  <si>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</si>
  <si>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</si>
  <si>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</si>
  <si>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</si>
  <si>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</si>
  <si>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</si>
  <si>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</si>
  <si>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</si>
  <si>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</si>
  <si>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</si>
  <si>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</si>
  <si>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</si>
  <si>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</si>
  <si>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</si>
  <si>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</si>
  <si>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</si>
  <si>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</si>
  <si>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</si>
  <si>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</si>
  <si>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</si>
  <si>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</si>
  <si>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</si>
  <si>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</si>
  <si>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</si>
  <si>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</si>
  <si>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</si>
  <si>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</si>
  <si>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</si>
  <si>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</si>
  <si>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</si>
  <si>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</si>
  <si>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</si>
  <si>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</si>
  <si>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</si>
  <si>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</si>
  <si>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</si>
  <si>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</si>
  <si>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</si>
  <si>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</si>
  <si>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</si>
  <si>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</si>
  <si>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</si>
  <si>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</si>
  <si>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</si>
  <si>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</si>
  <si>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</si>
  <si>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</si>
  <si>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</si>
  <si>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</si>
  <si>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</si>
  <si>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</si>
  <si>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</si>
  <si>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</si>
  <si>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</si>
  <si>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</si>
  <si>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</si>
  <si>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</si>
  <si>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</si>
  <si>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</si>
  <si>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</si>
  <si>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</si>
  <si>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</si>
  <si>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</si>
  <si>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</si>
  <si>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</si>
  <si>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</si>
  <si>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</si>
  <si>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</si>
  <si>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</si>
  <si>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</si>
  <si>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</si>
  <si>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</si>
  <si>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</si>
  <si>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</si>
  <si>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</si>
  <si>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</si>
  <si>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</si>
  <si>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</si>
  <si>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</si>
  <si>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</si>
  <si>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</si>
  <si>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</si>
  <si>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</si>
  <si>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</si>
  <si>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</si>
  <si>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</si>
  <si>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</si>
  <si>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</si>
  <si>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</si>
  <si>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</si>
  <si>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</si>
  <si>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</si>
  <si>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</si>
  <si>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</si>
  <si>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</si>
  <si>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</si>
  <si>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</si>
  <si>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</si>
  <si>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</si>
  <si>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</si>
  <si>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</si>
  <si>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</si>
  <si>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</si>
  <si>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</si>
  <si>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</si>
  <si>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</si>
  <si>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</si>
  <si>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</si>
  <si>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</si>
  <si>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</si>
  <si>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</si>
  <si>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</si>
  <si>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</si>
  <si>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</si>
  <si>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</si>
  <si>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</si>
  <si>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</si>
  <si>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</si>
  <si>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</si>
  <si>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</si>
  <si>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</si>
  <si>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</si>
  <si>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</si>
  <si>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</si>
  <si>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</si>
  <si>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</si>
  <si>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</si>
  <si>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</si>
  <si>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</si>
  <si>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</si>
  <si>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</si>
  <si>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</si>
  <si>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</si>
  <si>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</si>
  <si>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</si>
  <si>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</si>
  <si>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</si>
  <si>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</si>
  <si>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</si>
  <si>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</si>
  <si>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</si>
  <si>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</si>
  <si>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</si>
  <si>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</si>
  <si>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</si>
  <si>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</si>
  <si>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</si>
  <si>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</si>
  <si>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</si>
  <si>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</si>
  <si>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</si>
  <si>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</si>
  <si>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</si>
  <si>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</si>
  <si>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</si>
  <si>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</si>
  <si>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</si>
  <si>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</si>
  <si>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</si>
  <si>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</si>
  <si>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</si>
  <si>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</si>
  <si>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</si>
  <si>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</si>
  <si>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</si>
  <si>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</si>
  <si>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</si>
  <si>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</si>
  <si>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</si>
  <si>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</si>
  <si>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</si>
  <si>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</si>
  <si>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</si>
  <si>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</si>
  <si>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</si>
  <si>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</si>
  <si>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</si>
  <si>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</si>
  <si>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</si>
  <si>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</si>
  <si>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</si>
  <si>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</si>
  <si>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</si>
  <si>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</si>
  <si>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</si>
  <si>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</si>
  <si>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</si>
  <si>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</si>
  <si>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</si>
  <si>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</si>
  <si>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</si>
  <si>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</si>
  <si>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</si>
  <si>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</si>
  <si>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</si>
  <si>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</si>
  <si>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</si>
  <si>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</si>
  <si>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</si>
  <si>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</si>
  <si>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</si>
  <si>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</si>
  <si>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</si>
  <si>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</si>
  <si>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</si>
  <si>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</si>
  <si>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</si>
  <si>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</si>
  <si>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</si>
  <si>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</si>
  <si>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</si>
  <si>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</si>
  <si>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</si>
  <si>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</si>
  <si>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</si>
  <si>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</si>
  <si>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</si>
  <si>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</si>
  <si>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</si>
  <si>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</si>
  <si>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</si>
  <si>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</si>
  <si>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</si>
  <si>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</si>
  <si>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</si>
  <si>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</si>
  <si>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</si>
  <si>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</si>
  <si>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</si>
  <si>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</si>
  <si>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</si>
  <si>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</si>
  <si>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</si>
  <si>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</si>
  <si>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</si>
  <si>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</si>
  <si>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</si>
  <si>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</si>
  <si>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</si>
  <si>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</si>
  <si>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</si>
  <si>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</si>
  <si>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</si>
  <si>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</si>
  <si>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</si>
  <si>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</si>
  <si>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</si>
  <si>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</si>
  <si>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</si>
  <si>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</si>
  <si>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</si>
  <si>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</si>
  <si>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</si>
  <si>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</si>
  <si>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</si>
  <si>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</si>
  <si>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</si>
  <si>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</si>
  <si>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</si>
  <si>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</si>
  <si>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</si>
  <si>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</si>
  <si>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</si>
  <si>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</si>
  <si>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</si>
  <si>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</si>
  <si>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</si>
  <si>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</si>
  <si>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</si>
  <si>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</si>
  <si>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</si>
  <si>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</si>
  <si>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</si>
  <si>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</si>
  <si>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</si>
  <si>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</si>
  <si>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</si>
  <si>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</si>
  <si>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</si>
  <si>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</si>
  <si>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</si>
  <si>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</si>
  <si>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</si>
  <si>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</si>
  <si>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</si>
  <si>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</si>
  <si>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</si>
  <si>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</si>
  <si>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</si>
  <si>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</si>
  <si>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</si>
  <si>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</si>
  <si>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</si>
  <si>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</si>
  <si>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</si>
  <si>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</si>
  <si>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</si>
  <si>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</si>
  <si>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</si>
  <si>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</si>
  <si>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</si>
  <si>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</si>
  <si>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</si>
  <si>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</si>
  <si>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</si>
  <si>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</si>
  <si>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</si>
  <si>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</si>
  <si>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</si>
  <si>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</si>
  <si>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</si>
  <si>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</si>
  <si>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</si>
  <si>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</si>
  <si>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</si>
  <si>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</si>
  <si>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</si>
  <si>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</si>
  <si>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</si>
  <si>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</si>
  <si>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</si>
  <si>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</si>
  <si>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</si>
  <si>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</si>
  <si>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</si>
  <si>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</si>
  <si>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</si>
  <si>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</si>
  <si>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</si>
  <si>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</si>
  <si>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</si>
  <si>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</si>
  <si>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</si>
  <si>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</si>
  <si>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</si>
  <si>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</si>
  <si>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</si>
  <si>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</si>
  <si>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</si>
  <si>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</si>
  <si>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</si>
  <si>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</si>
  <si>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</si>
  <si>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</si>
  <si>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</si>
  <si>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</si>
  <si>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</si>
  <si>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</si>
  <si>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</si>
  <si>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</si>
  <si>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</si>
  <si>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</si>
  <si>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</si>
  <si>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</si>
  <si>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</si>
  <si>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</si>
  <si>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</si>
  <si>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</si>
  <si>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</si>
  <si>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</si>
  <si>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</si>
  <si>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</si>
  <si>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</si>
  <si>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</si>
  <si>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</si>
  <si>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</si>
  <si>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</si>
  <si>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</si>
  <si>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</si>
  <si>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</si>
  <si>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</si>
  <si>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</si>
  <si>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</si>
  <si>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</si>
  <si>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</si>
  <si>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</si>
  <si>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</si>
  <si>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</si>
  <si>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</si>
  <si>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</si>
  <si>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</si>
  <si>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</si>
  <si>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</si>
  <si>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</si>
  <si>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</si>
  <si>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</si>
  <si>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</si>
  <si>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</si>
  <si>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</si>
  <si>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</si>
  <si>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</si>
  <si>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</si>
  <si>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</si>
  <si>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</si>
  <si>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</si>
  <si>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</si>
  <si>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</si>
  <si>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</si>
  <si>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</si>
  <si>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</si>
  <si>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</si>
  <si>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</si>
  <si>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</si>
  <si>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</si>
  <si>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</si>
  <si>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</si>
  <si>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</si>
  <si>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</si>
  <si>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</si>
  <si>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</si>
  <si>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</si>
  <si>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</si>
  <si>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</si>
  <si>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</si>
  <si>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</si>
  <si>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</si>
  <si>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</si>
  <si>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</si>
  <si>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</si>
  <si>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</si>
  <si>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</si>
  <si>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</si>
  <si>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</si>
  <si>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</si>
  <si>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</si>
  <si>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</si>
  <si>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</si>
  <si>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</si>
  <si>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</si>
  <si>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</si>
  <si>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</si>
  <si>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</si>
  <si>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</si>
  <si>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</si>
  <si>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</si>
  <si>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</si>
  <si>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</si>
  <si>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</si>
  <si>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</si>
  <si>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</si>
  <si>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</si>
  <si>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</si>
  <si>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</si>
  <si>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</si>
  <si>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</si>
  <si>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</si>
  <si>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</si>
  <si>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</si>
  <si>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</si>
  <si>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</si>
  <si>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</si>
  <si>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</si>
  <si>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</si>
  <si>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</si>
  <si>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</si>
  <si>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</si>
  <si>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</si>
  <si>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</si>
  <si>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</si>
  <si>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</si>
  <si>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</si>
  <si>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</si>
  <si>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</si>
  <si>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</si>
  <si>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</si>
  <si>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</si>
  <si>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</si>
  <si>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</si>
  <si>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</si>
  <si>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</si>
  <si>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</si>
  <si>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</si>
  <si>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</si>
  <si>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</si>
  <si>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</si>
  <si>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</si>
  <si>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</si>
  <si>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</si>
  <si>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</si>
  <si>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</si>
  <si>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</si>
  <si>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</si>
  <si>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</si>
  <si>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</si>
  <si>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</si>
  <si>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</si>
  <si>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</si>
  <si>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</si>
  <si>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</si>
  <si>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</si>
  <si>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</si>
  <si>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</si>
  <si>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</si>
  <si>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</si>
  <si>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</si>
  <si>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</si>
  <si>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</si>
  <si>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</si>
  <si>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</si>
  <si>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</si>
  <si>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</si>
  <si>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</si>
  <si>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</si>
  <si>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</si>
  <si>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</si>
  <si>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</si>
  <si>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</si>
  <si>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</si>
  <si>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</si>
  <si>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</si>
  <si>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</si>
  <si>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</si>
  <si>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</si>
  <si>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</si>
  <si>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</si>
  <si>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</si>
  <si>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</si>
  <si>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</si>
  <si>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</si>
  <si>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</si>
  <si>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</si>
  <si>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</si>
  <si>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</si>
  <si>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</si>
  <si>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</si>
  <si>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</si>
  <si>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</si>
  <si>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</si>
  <si>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</si>
  <si>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</si>
  <si>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</si>
  <si>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</si>
  <si>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</si>
  <si>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</si>
  <si>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</si>
  <si>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</si>
  <si>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</si>
  <si>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</si>
  <si>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</si>
  <si>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</si>
  <si>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</si>
  <si>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</si>
  <si>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</si>
  <si>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</si>
  <si>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</si>
  <si>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</si>
  <si>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</si>
  <si>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</si>
  <si>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</si>
  <si>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</si>
  <si>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</si>
  <si>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</si>
  <si>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</si>
  <si>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</si>
  <si>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</si>
  <si>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</si>
  <si>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</si>
  <si>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</si>
  <si>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</si>
  <si>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</si>
  <si>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</si>
  <si>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</si>
  <si>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</si>
  <si>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</si>
  <si>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</si>
  <si>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</si>
  <si>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</si>
  <si>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</si>
  <si>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</si>
  <si>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</si>
  <si>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</si>
  <si>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</si>
  <si>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</si>
  <si>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</si>
  <si>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</si>
  <si>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</si>
  <si>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</si>
  <si>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</si>
  <si>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</si>
  <si>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</si>
  <si>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</si>
  <si>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</si>
  <si>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</si>
  <si>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</si>
  <si>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</si>
  <si>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</si>
  <si>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</si>
  <si>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</si>
  <si>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</si>
  <si>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</si>
  <si>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</si>
  <si>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</si>
  <si>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</si>
  <si>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</si>
  <si>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</si>
  <si>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</si>
  <si>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</si>
  <si>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</si>
  <si>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</si>
  <si>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</si>
  <si>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</si>
  <si>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</si>
  <si>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</si>
  <si>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</si>
  <si>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</si>
  <si>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</si>
  <si>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</si>
  <si>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</si>
  <si>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</si>
  <si>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</si>
  <si>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</si>
  <si>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</si>
  <si>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</si>
  <si>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</si>
  <si>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</si>
  <si>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</si>
  <si>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</si>
  <si>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</si>
  <si>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</si>
  <si>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</si>
  <si>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</si>
  <si>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</si>
  <si>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</si>
  <si>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</si>
  <si>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</si>
  <si>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</si>
  <si>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</si>
  <si>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</si>
  <si>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</si>
  <si>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</si>
  <si>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</si>
  <si>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</si>
  <si>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</si>
  <si>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</si>
  <si>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</si>
  <si>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</si>
  <si>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</si>
  <si>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</si>
  <si>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</si>
  <si>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</si>
  <si>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</si>
  <si>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</si>
  <si>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</si>
  <si>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</si>
  <si>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</si>
  <si>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</si>
  <si>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</si>
  <si>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</si>
  <si>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</si>
  <si>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</si>
  <si>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</si>
  <si>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</si>
  <si>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</si>
  <si>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</si>
  <si>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</si>
  <si>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</si>
  <si>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</si>
  <si>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</si>
  <si>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</si>
  <si>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</si>
  <si>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</si>
  <si>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</si>
  <si>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</si>
  <si>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</si>
  <si>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</si>
  <si>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</si>
  <si>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</si>
  <si>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</si>
  <si>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</si>
  <si>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</si>
  <si>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</si>
  <si>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</si>
  <si>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</si>
  <si>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</si>
  <si>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</si>
  <si>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</si>
  <si>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</si>
  <si>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</si>
  <si>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</si>
  <si>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</si>
  <si>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</si>
  <si>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</si>
  <si>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</si>
  <si>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</si>
  <si>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</si>
  <si>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</si>
  <si>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</si>
  <si>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</si>
  <si>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</si>
  <si>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</si>
  <si>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</si>
  <si>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</si>
  <si>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</si>
  <si>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</si>
  <si>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</si>
  <si>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</si>
  <si>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</si>
  <si>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</si>
  <si>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</si>
  <si>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</si>
  <si>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</si>
  <si>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</si>
  <si>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</si>
  <si>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</si>
  <si>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</si>
  <si>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</si>
  <si>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</si>
  <si>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</si>
  <si>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</si>
  <si>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</si>
  <si>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</si>
  <si>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</si>
  <si>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</si>
  <si>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</si>
  <si>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</si>
  <si>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</si>
  <si>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</si>
  <si>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</si>
  <si>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</si>
  <si>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</si>
  <si>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</si>
  <si>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</si>
  <si>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</si>
  <si>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</si>
  <si>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</si>
  <si>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</si>
  <si>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</si>
  <si>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</si>
  <si>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</si>
  <si>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</si>
  <si>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</si>
  <si>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</si>
  <si>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</si>
  <si>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</si>
  <si>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</si>
  <si>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</si>
  <si>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</si>
  <si>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</si>
  <si>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</si>
  <si>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</si>
  <si>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</si>
  <si>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</si>
  <si>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</si>
  <si>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</si>
  <si>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</si>
  <si>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</si>
  <si>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</si>
  <si>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</si>
  <si>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</si>
  <si>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</si>
  <si>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</si>
  <si>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</si>
  <si>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</si>
  <si>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</si>
  <si>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</si>
  <si>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</si>
  <si>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</si>
  <si>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</si>
  <si>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</si>
  <si>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</si>
  <si>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</si>
  <si>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</si>
  <si>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</si>
  <si>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</si>
  <si>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</si>
  <si>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</si>
  <si>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</si>
  <si>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</si>
  <si>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</si>
  <si>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</si>
  <si>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</si>
  <si>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</si>
  <si>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</si>
  <si>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</si>
  <si>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</si>
  <si>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</si>
  <si>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</si>
  <si>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</si>
  <si>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</si>
  <si>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</si>
  <si>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</si>
  <si>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</si>
  <si>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</si>
  <si>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</si>
  <si>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</si>
  <si>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</si>
  <si>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</si>
  <si>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</si>
  <si>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</si>
  <si>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</si>
  <si>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</si>
  <si>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</si>
  <si>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</si>
  <si>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</si>
  <si>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</si>
  <si>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</si>
  <si>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</si>
  <si>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</si>
  <si>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</si>
  <si>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</si>
  <si>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</si>
  <si>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</si>
  <si>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</si>
  <si>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</si>
  <si>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</si>
  <si>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</si>
  <si>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</si>
  <si>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</si>
  <si>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</si>
  <si>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</si>
  <si>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</si>
  <si>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</si>
  <si>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</si>
  <si>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</si>
  <si>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</si>
  <si>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</si>
  <si>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</si>
  <si>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</si>
  <si>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</si>
  <si>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</si>
  <si>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</si>
  <si>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</si>
  <si>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</si>
  <si>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</si>
  <si>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</si>
  <si>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</si>
  <si>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</si>
  <si>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</si>
  <si>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</si>
  <si>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</si>
  <si>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</si>
  <si>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</si>
  <si>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</si>
  <si>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</si>
  <si>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</si>
  <si>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</si>
  <si>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</si>
  <si>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</si>
  <si>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</si>
  <si>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</si>
  <si>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</si>
  <si>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</si>
  <si>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</si>
  <si>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</si>
  <si>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</si>
  <si>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</si>
  <si>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</si>
  <si>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</si>
  <si>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</si>
  <si>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</si>
  <si>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</si>
  <si>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</si>
  <si>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</si>
  <si>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</si>
  <si>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</si>
  <si>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</si>
  <si>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</si>
  <si>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</si>
  <si>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</si>
  <si>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</si>
  <si>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</si>
  <si>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</si>
  <si>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</si>
  <si>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</si>
  <si>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</si>
  <si>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</si>
  <si>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</si>
  <si>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</si>
  <si>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</si>
  <si>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</si>
  <si>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</si>
  <si>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</si>
  <si>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</si>
  <si>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</si>
  <si>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</si>
  <si>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</si>
  <si>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</si>
  <si>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</si>
  <si>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</si>
  <si>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</si>
  <si>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</si>
  <si>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</si>
  <si>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</si>
  <si>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</si>
  <si>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</si>
  <si>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</si>
  <si>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</si>
  <si>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</si>
  <si>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</si>
  <si>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</si>
  <si>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</si>
  <si>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</si>
  <si>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</si>
  <si>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</si>
  <si>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</si>
  <si>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</si>
  <si>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</si>
  <si>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</si>
  <si>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</si>
  <si>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</si>
  <si>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</si>
  <si>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</si>
  <si>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</si>
  <si>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</si>
  <si>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</si>
  <si>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</si>
  <si>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</si>
  <si>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</si>
  <si>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</si>
  <si>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</si>
  <si>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</si>
  <si>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</si>
  <si>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</si>
  <si>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</si>
  <si>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</si>
  <si>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</si>
  <si>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</si>
  <si>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</si>
  <si>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</si>
  <si>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</si>
  <si>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</si>
  <si>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</si>
  <si>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</si>
  <si>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</si>
  <si>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</si>
  <si>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</si>
  <si>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</si>
  <si>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</si>
  <si>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</si>
  <si>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</si>
  <si>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</si>
  <si>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</si>
  <si>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</si>
  <si>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</si>
  <si>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</si>
  <si>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</si>
  <si>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</si>
  <si>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</si>
  <si>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</si>
  <si>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</si>
  <si>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</si>
  <si>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</si>
  <si>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</si>
  <si>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</si>
  <si>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</si>
  <si>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</si>
  <si>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</si>
  <si>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</si>
  <si>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</si>
  <si>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</si>
  <si>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</si>
  <si>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</si>
  <si>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</si>
  <si>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</si>
  <si>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</si>
  <si>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</si>
  <si>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</si>
  <si>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</si>
  <si>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</si>
  <si>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</si>
  <si>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</si>
  <si>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</si>
  <si>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</si>
  <si>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</si>
  <si>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</si>
  <si>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</si>
  <si>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</si>
  <si>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</si>
  <si>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</si>
  <si>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</si>
  <si>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</si>
  <si>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</si>
  <si>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</si>
  <si>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</si>
  <si>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</si>
  <si>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</si>
  <si>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</si>
  <si>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</si>
  <si>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</si>
  <si>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</si>
  <si>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</si>
  <si>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</si>
  <si>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</si>
  <si>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</si>
  <si>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</si>
  <si>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</si>
  <si>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</si>
  <si>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</si>
  <si>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</si>
  <si>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</si>
  <si>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</si>
  <si>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</si>
  <si>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</si>
  <si>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</si>
  <si>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</si>
  <si>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</si>
  <si>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</si>
  <si>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</si>
  <si>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</si>
  <si>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</si>
  <si>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</si>
  <si>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</si>
  <si>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</si>
  <si>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</si>
  <si>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</si>
  <si>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</si>
  <si>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</si>
  <si>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</si>
  <si>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</si>
  <si>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</si>
  <si>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</si>
  <si>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</si>
  <si>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</si>
  <si>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</si>
  <si>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</si>
  <si>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</si>
  <si>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</si>
  <si>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</si>
  <si>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</si>
  <si>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</si>
  <si>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</si>
  <si>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</si>
  <si>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</si>
  <si>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</si>
  <si>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</si>
  <si>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</si>
  <si>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</si>
  <si>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</si>
  <si>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</si>
  <si>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</si>
  <si>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</si>
  <si>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</si>
  <si>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</si>
  <si>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</si>
  <si>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</si>
  <si>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</si>
  <si>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</si>
  <si>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</si>
  <si>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</si>
  <si>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</si>
  <si>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</si>
  <si>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</si>
  <si>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</si>
  <si>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</si>
  <si>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</si>
  <si>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</si>
  <si>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</si>
  <si>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</si>
  <si>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</si>
  <si>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</si>
  <si>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</si>
  <si>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</si>
  <si>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</si>
  <si>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</si>
  <si>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</si>
  <si>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</si>
  <si>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</si>
  <si>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</si>
  <si>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</si>
  <si>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</si>
  <si>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</si>
  <si>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</si>
  <si>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</si>
  <si>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</si>
  <si>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</si>
  <si>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</si>
  <si>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</si>
  <si>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</si>
  <si>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</si>
  <si>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</si>
  <si>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</si>
  <si>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</si>
  <si>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</si>
  <si>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</si>
  <si>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</si>
  <si>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</si>
  <si>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</si>
  <si>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</si>
  <si>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</si>
  <si>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</si>
  <si>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</si>
  <si>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</si>
  <si>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</si>
  <si>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</si>
  <si>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</si>
  <si>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</si>
  <si>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</si>
  <si>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</si>
  <si>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</si>
  <si>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</si>
  <si>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</si>
  <si>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</si>
  <si>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</si>
  <si>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</si>
  <si>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</si>
  <si>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</si>
  <si>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</si>
  <si>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</si>
  <si>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</si>
  <si>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</si>
  <si>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</si>
  <si>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</si>
  <si>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</si>
  <si>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</si>
  <si>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</si>
  <si>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</si>
  <si>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</si>
  <si>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</si>
  <si>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</si>
  <si>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</si>
  <si>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</si>
  <si>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</si>
  <si>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</si>
  <si>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</si>
  <si>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</si>
  <si>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</si>
  <si>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</si>
  <si>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</si>
  <si>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</si>
  <si>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</si>
  <si>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</si>
  <si>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</si>
  <si>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</si>
  <si>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</si>
  <si>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</si>
  <si>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</si>
  <si>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</si>
  <si>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</si>
  <si>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</si>
  <si>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</si>
  <si>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</si>
  <si>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</si>
  <si>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</si>
  <si>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</si>
  <si>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</si>
  <si>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</si>
  <si>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</si>
  <si>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</si>
  <si>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</si>
  <si>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</si>
  <si>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</si>
  <si>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</si>
  <si>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</si>
  <si>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</si>
  <si>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</si>
  <si>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</si>
  <si>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</si>
  <si>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</si>
  <si>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</si>
  <si>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</si>
  <si>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</si>
  <si>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</si>
  <si>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</si>
  <si>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</si>
  <si>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</si>
  <si>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</si>
  <si>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</si>
  <si>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</si>
  <si>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</si>
  <si>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</si>
  <si>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</si>
  <si>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</si>
  <si>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</si>
  <si>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</si>
  <si>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</si>
  <si>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</si>
  <si>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</si>
  <si>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</si>
  <si>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</si>
  <si>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</si>
  <si>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</si>
  <si>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</si>
  <si>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</si>
  <si>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</si>
  <si>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</si>
  <si>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</si>
  <si>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</si>
  <si>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</si>
  <si>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</si>
  <si>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</si>
  <si>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</si>
  <si>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</si>
  <si>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</si>
  <si>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</si>
  <si>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</si>
  <si>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</si>
  <si>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</si>
  <si>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</si>
  <si>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</si>
  <si>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</si>
  <si>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</si>
  <si>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</si>
  <si>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</si>
  <si>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</si>
  <si>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</si>
  <si>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</si>
  <si>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</si>
  <si>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</si>
  <si>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</si>
  <si>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</si>
  <si>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</si>
  <si>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</si>
  <si>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</si>
  <si>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</si>
  <si>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</si>
  <si>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</si>
  <si>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</si>
  <si>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</si>
  <si>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</si>
  <si>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</si>
  <si>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</si>
  <si>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</si>
  <si>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</si>
  <si>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</si>
  <si>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</si>
  <si>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</si>
  <si>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</si>
  <si>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</si>
  <si>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</si>
  <si>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</si>
  <si>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</si>
  <si>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</si>
  <si>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</si>
  <si>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</si>
  <si>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</si>
  <si>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</si>
  <si>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</si>
  <si>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</si>
  <si>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</si>
  <si>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</si>
  <si>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</si>
  <si>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</si>
  <si>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</si>
  <si>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</si>
  <si>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</si>
  <si>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</si>
  <si>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</si>
  <si>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</si>
  <si>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</si>
  <si>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</si>
  <si>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</si>
  <si>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</si>
  <si>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</si>
  <si>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</si>
  <si>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</si>
  <si>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</si>
  <si>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</si>
  <si>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</si>
  <si>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</si>
  <si>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</si>
  <si>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</si>
  <si>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</si>
  <si>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</si>
  <si>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</si>
  <si>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</si>
  <si>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</si>
  <si>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</si>
  <si>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</si>
  <si>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</si>
  <si>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</si>
  <si>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</si>
  <si>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</si>
  <si>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</si>
  <si>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</si>
  <si>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</si>
  <si>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</si>
  <si>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</si>
  <si>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</si>
  <si>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</si>
  <si>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</si>
  <si>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</si>
  <si>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</si>
  <si>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</si>
  <si>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</si>
  <si>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</si>
  <si>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</si>
  <si>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</si>
  <si>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</si>
  <si>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</si>
  <si>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</si>
  <si>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</si>
  <si>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</si>
  <si>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</si>
  <si>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</si>
  <si>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</si>
  <si>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</si>
  <si>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</si>
  <si>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</si>
  <si>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</si>
  <si>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</si>
  <si>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</si>
  <si>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</si>
  <si>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</si>
  <si>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</si>
  <si>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</si>
  <si>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</si>
  <si>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</si>
  <si>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</si>
  <si>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</si>
  <si>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</si>
  <si>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</si>
  <si>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</si>
  <si>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</si>
  <si>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</si>
  <si>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</si>
  <si>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</si>
  <si>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</si>
  <si>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</si>
  <si>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</si>
  <si>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</si>
  <si>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</si>
  <si>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</si>
  <si>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</si>
  <si>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</si>
  <si>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</si>
  <si>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</si>
  <si>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</si>
  <si>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</si>
  <si>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</si>
  <si>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</si>
  <si>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</si>
  <si>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</si>
  <si>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</si>
  <si>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</si>
  <si>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</si>
  <si>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</si>
  <si>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</si>
  <si>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</si>
  <si>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</si>
  <si>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</si>
  <si>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</si>
  <si>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</si>
  <si>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</si>
  <si>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</si>
  <si>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</si>
  <si>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</si>
  <si>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</si>
  <si>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</si>
  <si>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</si>
  <si>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</si>
  <si>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</si>
  <si>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</si>
  <si>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</si>
  <si>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</si>
  <si>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</si>
  <si>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</si>
  <si>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</si>
  <si>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</si>
  <si>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</si>
  <si>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</si>
  <si>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</si>
  <si>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</si>
  <si>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</si>
  <si>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</si>
  <si>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</si>
  <si>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</si>
  <si>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</si>
  <si>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</si>
  <si>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</si>
  <si>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</si>
  <si>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</si>
  <si>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</si>
  <si>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</si>
  <si>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</si>
  <si>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</si>
  <si>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</si>
  <si>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</si>
  <si>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</si>
  <si>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</si>
  <si>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</si>
  <si>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</si>
  <si>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</si>
  <si>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</si>
  <si>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</si>
  <si>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</si>
  <si>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</si>
  <si>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</si>
  <si>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</si>
  <si>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</si>
  <si>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</si>
  <si>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</si>
  <si>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</si>
  <si>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</si>
  <si>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</si>
  <si>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</si>
  <si>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</si>
  <si>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</si>
  <si>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</si>
  <si>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</si>
  <si>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</si>
  <si>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</si>
  <si>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</si>
  <si>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</si>
  <si>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</si>
  <si>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</si>
  <si>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</si>
  <si>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</si>
  <si>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</si>
  <si>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</si>
  <si>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</si>
  <si>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</si>
  <si>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</si>
  <si>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</si>
  <si>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</si>
  <si>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</si>
  <si>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</si>
  <si>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</si>
  <si>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</si>
  <si>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</si>
  <si>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</si>
  <si>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</si>
  <si>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</si>
  <si>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</si>
  <si>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</si>
  <si>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</si>
  <si>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</si>
  <si>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</si>
  <si>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</si>
  <si>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</si>
  <si>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</si>
  <si>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</si>
  <si>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</si>
  <si>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</si>
  <si>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</si>
  <si>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</si>
  <si>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</si>
  <si>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</si>
  <si>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</si>
  <si>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</si>
  <si>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</si>
  <si>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</si>
  <si>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</si>
  <si>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</si>
  <si>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</si>
  <si>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</si>
  <si>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</si>
  <si>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</si>
  <si>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</si>
  <si>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</si>
  <si>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</si>
  <si>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</si>
  <si>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</si>
  <si>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</si>
  <si>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</si>
  <si>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</si>
  <si>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</si>
  <si>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</si>
  <si>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</si>
  <si>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</si>
  <si>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</si>
  <si>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</si>
  <si>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</si>
  <si>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</si>
  <si>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</si>
  <si>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</si>
  <si>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</si>
  <si>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</si>
  <si>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</si>
  <si>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</si>
  <si>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</si>
  <si>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</si>
  <si>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</si>
  <si>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</si>
  <si>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</si>
  <si>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</si>
  <si>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</si>
  <si>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</si>
  <si>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</si>
  <si>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</si>
  <si>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</si>
  <si>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</si>
  <si>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</si>
  <si>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</si>
  <si>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</si>
  <si>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</si>
  <si>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</si>
  <si>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</si>
  <si>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</si>
  <si>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</si>
  <si>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</si>
  <si>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</si>
  <si>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</si>
  <si>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</si>
  <si>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</si>
  <si>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</si>
  <si>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</si>
  <si>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</si>
  <si>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</si>
  <si>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</si>
  <si>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</si>
  <si>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</si>
  <si>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</si>
  <si>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</si>
  <si>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</si>
  <si>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</si>
  <si>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</si>
  <si>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</si>
  <si>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</si>
  <si>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</si>
  <si>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</si>
  <si>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</si>
  <si>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</si>
  <si>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</si>
  <si>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</si>
  <si>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</si>
  <si>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</si>
  <si>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</si>
  <si>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</si>
  <si>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</si>
  <si>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</si>
  <si>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</si>
  <si>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</si>
  <si>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</si>
  <si>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</si>
  <si>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</si>
  <si>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</si>
  <si>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</si>
  <si>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</si>
  <si>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</si>
  <si>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</si>
  <si>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</si>
  <si>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</si>
  <si>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</si>
  <si>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</si>
  <si>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</si>
  <si>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</si>
  <si>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</si>
  <si>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</si>
  <si>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</si>
  <si>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</si>
  <si>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</si>
  <si>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</si>
  <si>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</si>
  <si>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</si>
  <si>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</si>
  <si>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</si>
  <si>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</si>
  <si>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</si>
  <si>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</si>
  <si>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</si>
  <si>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</si>
  <si>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</si>
  <si>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</si>
  <si>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</si>
  <si>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</si>
  <si>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</si>
  <si>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</si>
  <si>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</si>
  <si>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</si>
  <si>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</si>
  <si>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</si>
  <si>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</si>
  <si>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</si>
  <si>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</si>
  <si>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</si>
  <si>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</si>
  <si>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</si>
  <si>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</si>
  <si>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</si>
  <si>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</si>
  <si>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</si>
  <si>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</si>
  <si>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</si>
  <si>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</si>
  <si>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</si>
  <si>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</si>
  <si>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</si>
  <si>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</si>
  <si>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</si>
  <si>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</si>
  <si>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</si>
  <si>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</si>
  <si>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</si>
  <si>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</si>
  <si>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</si>
  <si>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</si>
  <si>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</si>
  <si>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</si>
  <si>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</si>
  <si>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</si>
  <si>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</si>
  <si>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</si>
  <si>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</si>
  <si>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</si>
  <si>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</si>
  <si>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</si>
  <si>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</si>
  <si>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</si>
  <si>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</si>
  <si>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</si>
  <si>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</si>
  <si>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</si>
  <si>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</si>
  <si>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</si>
  <si>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</si>
  <si>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</si>
  <si>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</si>
  <si>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</si>
  <si>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</si>
  <si>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</si>
  <si>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</si>
  <si>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</si>
  <si>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</si>
  <si>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</si>
  <si>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</si>
  <si>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</si>
  <si>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</si>
  <si>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</si>
  <si>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</si>
  <si>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</si>
  <si>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</si>
  <si>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</si>
  <si>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</si>
  <si>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</si>
  <si>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</si>
  <si>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</si>
  <si>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</si>
  <si>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</si>
  <si>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</si>
  <si>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</si>
  <si>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</si>
  <si>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</si>
  <si>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</si>
  <si>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</si>
  <si>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</si>
  <si>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</si>
  <si>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</si>
  <si>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</si>
  <si>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</si>
  <si>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</si>
  <si>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</si>
  <si>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</si>
  <si>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</si>
  <si>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</si>
  <si>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</si>
  <si>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</si>
  <si>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</si>
  <si>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</si>
  <si>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</si>
  <si>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</si>
  <si>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</si>
  <si>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</si>
  <si>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</si>
  <si>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</si>
  <si>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</si>
  <si>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</si>
  <si>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</si>
  <si>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</si>
  <si>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</si>
  <si>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</si>
  <si>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</si>
  <si>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</si>
  <si>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</si>
  <si>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</si>
  <si>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</si>
  <si>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</si>
  <si>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</si>
  <si>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</si>
  <si>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</si>
  <si>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</si>
  <si>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</si>
  <si>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</si>
  <si>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</si>
  <si>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</si>
  <si>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</si>
  <si>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</si>
  <si>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</si>
  <si>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</si>
  <si>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</si>
  <si>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</si>
  <si>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</si>
  <si>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</si>
  <si>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</si>
  <si>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</si>
  <si>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</si>
  <si>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</si>
  <si>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</si>
  <si>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</si>
  <si>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</si>
  <si>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</si>
  <si>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</si>
  <si>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</si>
  <si>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</si>
  <si>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</si>
  <si>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</si>
  <si>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</si>
  <si>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</si>
  <si>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</si>
  <si>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</si>
  <si>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</si>
  <si>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</si>
  <si>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</si>
  <si>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</si>
  <si>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</si>
  <si>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</si>
  <si>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</si>
  <si>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</si>
  <si>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</si>
  <si>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</si>
  <si>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</si>
  <si>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</si>
  <si>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</si>
  <si>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</si>
  <si>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</si>
  <si>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</si>
  <si>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</si>
  <si>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</si>
  <si>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</si>
  <si>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</si>
  <si>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</si>
  <si>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</si>
  <si>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</si>
  <si>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</si>
  <si>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</si>
  <si>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</si>
  <si>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</si>
  <si>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</si>
  <si>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</si>
  <si>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</si>
  <si>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</si>
  <si>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</si>
  <si>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</si>
  <si>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</si>
  <si>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</si>
  <si>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</si>
  <si>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</si>
  <si>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</si>
  <si>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</si>
  <si>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</si>
  <si>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</si>
  <si>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</si>
  <si>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</si>
  <si>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</si>
  <si>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</si>
  <si>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</si>
  <si>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</si>
  <si>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</si>
  <si>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</si>
  <si>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</si>
  <si>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</si>
  <si>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</si>
  <si>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</si>
  <si>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</si>
  <si>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</si>
  <si>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</si>
  <si>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</si>
  <si>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</si>
  <si>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</si>
  <si>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</si>
  <si>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</si>
  <si>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</si>
  <si>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</si>
  <si>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</si>
  <si>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</si>
  <si>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</si>
  <si>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</si>
  <si>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</si>
  <si>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</si>
  <si>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</si>
  <si>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</si>
  <si>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</si>
  <si>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</si>
  <si>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</si>
  <si>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</si>
  <si>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</si>
  <si>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</si>
  <si>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</si>
  <si>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</si>
  <si>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</si>
  <si>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</si>
  <si>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</si>
  <si>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</si>
  <si>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</si>
  <si>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</si>
  <si>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</si>
  <si>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</si>
  <si>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</si>
  <si>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</si>
  <si>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</si>
  <si>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</si>
  <si>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</si>
  <si>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</si>
  <si>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</si>
  <si>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</si>
  <si>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</si>
  <si>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</si>
  <si>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</si>
  <si>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</si>
  <si>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</si>
  <si>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</si>
  <si>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</si>
  <si>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</si>
  <si>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</si>
  <si>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</si>
  <si>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</si>
  <si>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</si>
  <si>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</si>
  <si>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</si>
  <si>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</si>
  <si>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</si>
  <si>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</si>
  <si>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</si>
  <si>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</si>
  <si>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</si>
  <si>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</si>
  <si>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</si>
  <si>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</si>
  <si>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</si>
  <si>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</si>
  <si>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</si>
  <si>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</si>
  <si>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</si>
  <si>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</si>
  <si>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</si>
  <si>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</si>
  <si>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</si>
  <si>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</si>
  <si>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</si>
  <si>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</si>
  <si>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</si>
  <si>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</si>
  <si>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</si>
  <si>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</si>
  <si>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</si>
  <si>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</si>
  <si>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</si>
  <si>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</si>
  <si>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</si>
  <si>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</si>
  <si>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</si>
  <si>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</si>
  <si>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</si>
  <si>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</si>
  <si>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</si>
  <si>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</si>
  <si>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</si>
  <si>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</si>
  <si>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</si>
  <si>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</si>
  <si>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</si>
  <si>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</si>
  <si>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</si>
  <si>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</si>
  <si>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</si>
  <si>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</si>
  <si>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</si>
  <si>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</si>
  <si>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</si>
  <si>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</si>
  <si>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</si>
  <si>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</si>
  <si>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</si>
  <si>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</si>
  <si>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</si>
  <si>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</si>
  <si>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</si>
  <si>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</si>
  <si>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</si>
  <si>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</si>
  <si>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</si>
  <si>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</si>
  <si>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</si>
  <si>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</si>
  <si>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</si>
  <si>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</si>
  <si>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</si>
  <si>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</si>
  <si>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</si>
  <si>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</si>
  <si>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</si>
  <si>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</si>
  <si>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</si>
  <si>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</si>
  <si>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</si>
  <si>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</si>
  <si>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</si>
  <si>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</si>
  <si>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</si>
  <si>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</si>
  <si>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</si>
  <si>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</si>
  <si>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</si>
  <si>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</si>
  <si>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</si>
  <si>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</si>
  <si>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</si>
  <si>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</si>
  <si>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</si>
  <si>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</si>
  <si>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</si>
  <si>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</si>
  <si>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</si>
  <si>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</si>
  <si>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</si>
  <si>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</si>
  <si>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</si>
  <si>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</si>
  <si>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</si>
  <si>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</si>
  <si>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</si>
  <si>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</si>
  <si>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</si>
  <si>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</si>
  <si>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</si>
  <si>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</si>
  <si>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</si>
  <si>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</si>
  <si>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</si>
  <si>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</si>
  <si>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</si>
  <si>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</si>
  <si>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</si>
  <si>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</si>
  <si>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</si>
  <si>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</si>
  <si>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</si>
  <si>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</si>
  <si>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</si>
  <si>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</si>
  <si>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</si>
  <si>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</si>
  <si>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</si>
  <si>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</si>
  <si>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</si>
  <si>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</si>
  <si>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</si>
  <si>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</si>
  <si>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</si>
  <si>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</si>
  <si>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</si>
  <si>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</si>
  <si>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</si>
  <si>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</si>
  <si>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</si>
  <si>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</si>
  <si>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</si>
  <si>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</si>
  <si>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</si>
  <si>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</si>
  <si>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</si>
  <si>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</si>
  <si>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</si>
  <si>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</si>
  <si>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</si>
  <si>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</si>
  <si>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</si>
  <si>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</si>
  <si>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</si>
  <si>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</si>
  <si>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</si>
  <si>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</si>
  <si>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</si>
  <si>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</si>
  <si>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</si>
  <si>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</si>
  <si>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</si>
  <si>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</si>
  <si>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</si>
  <si>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</si>
  <si>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</si>
  <si>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</si>
  <si>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</si>
  <si>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</si>
  <si>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</si>
  <si>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</si>
  <si>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</si>
  <si>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</si>
  <si>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</si>
  <si>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</si>
  <si>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</si>
  <si>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</si>
  <si>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</si>
  <si>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</si>
  <si>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</si>
  <si>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</si>
  <si>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</si>
  <si>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</si>
  <si>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</si>
  <si>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</si>
  <si>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</si>
  <si>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</si>
  <si>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</si>
  <si>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</si>
  <si>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</si>
  <si>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</si>
  <si>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</si>
  <si>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</si>
  <si>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</si>
  <si>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</si>
  <si>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</si>
  <si>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</si>
  <si>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</si>
  <si>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</si>
  <si>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</si>
  <si>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</si>
  <si>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</si>
  <si>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</si>
  <si>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</si>
  <si>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</si>
  <si>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</si>
  <si>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</si>
  <si>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</si>
  <si>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</si>
  <si>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</si>
  <si>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</si>
  <si>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</si>
  <si>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</si>
  <si>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</si>
  <si>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</si>
  <si>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</si>
  <si>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</si>
  <si>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</si>
  <si>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</si>
  <si>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</si>
  <si>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</si>
  <si>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</si>
  <si>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</si>
  <si>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</si>
  <si>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</si>
  <si>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</si>
  <si>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</si>
  <si>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</si>
  <si>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</si>
  <si>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</si>
  <si>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</si>
  <si>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</si>
  <si>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</si>
  <si>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</si>
  <si>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</si>
  <si>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</si>
  <si>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</si>
  <si>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</si>
  <si>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</si>
  <si>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</si>
  <si>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</si>
  <si>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</si>
  <si>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</si>
  <si>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</si>
  <si>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</si>
  <si>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</si>
  <si>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</si>
  <si>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</si>
  <si>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</si>
  <si>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</si>
  <si>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</si>
  <si>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</si>
  <si>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</si>
  <si>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</si>
  <si>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</si>
  <si>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</si>
  <si>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</si>
  <si>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</si>
  <si>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</si>
  <si>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</si>
  <si>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</si>
  <si>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</si>
  <si>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</si>
  <si>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</si>
  <si>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</si>
  <si>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</si>
  <si>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</si>
  <si>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</si>
  <si>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</si>
  <si>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</si>
  <si>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</si>
  <si>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</si>
  <si>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</si>
  <si>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</si>
  <si>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</si>
  <si>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</si>
  <si>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</si>
  <si>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</si>
  <si>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</si>
  <si>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</si>
  <si>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</si>
  <si>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</si>
  <si>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</si>
  <si>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</si>
  <si>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</si>
  <si>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</si>
  <si>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</si>
  <si>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</si>
  <si>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</si>
  <si>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</si>
  <si>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</si>
  <si>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</si>
  <si>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</si>
  <si>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</si>
  <si>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</si>
  <si>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</si>
  <si>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</si>
  <si>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</si>
  <si>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</si>
  <si>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</si>
  <si>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</si>
  <si>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</si>
  <si>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</si>
  <si>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</si>
  <si>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</si>
  <si>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</si>
  <si>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</si>
  <si>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</si>
  <si>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</si>
  <si>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</si>
  <si>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</si>
  <si>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</si>
  <si>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</si>
  <si>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</si>
  <si>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</si>
  <si>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</si>
  <si>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</si>
  <si>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</si>
  <si>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</si>
  <si>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</si>
  <si>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</si>
  <si>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</si>
  <si>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</si>
  <si>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</si>
  <si>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</si>
  <si>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</si>
  <si>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</si>
  <si>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</si>
  <si>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</si>
  <si>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</si>
  <si>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</si>
  <si>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</si>
  <si>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</si>
  <si>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</si>
  <si>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</si>
  <si>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</si>
  <si>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</si>
  <si>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</si>
  <si>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</si>
  <si>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</si>
  <si>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</si>
  <si>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</si>
  <si>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</si>
  <si>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</si>
  <si>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</si>
  <si>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</si>
  <si>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</si>
  <si>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</si>
  <si>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</si>
  <si>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</si>
  <si>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</si>
  <si>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</si>
  <si>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</si>
  <si>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</si>
  <si>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</si>
  <si>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</si>
  <si>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</si>
  <si>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</si>
  <si>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</si>
  <si>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</si>
  <si>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</si>
  <si>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</si>
  <si>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</si>
  <si>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</si>
  <si>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</si>
  <si>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</si>
  <si>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</si>
  <si>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</si>
  <si>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</si>
  <si>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</si>
  <si>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</si>
  <si>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</si>
  <si>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</si>
  <si>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</si>
  <si>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</si>
  <si>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</si>
  <si>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</si>
  <si>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</si>
  <si>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</si>
  <si>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</si>
  <si>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</si>
  <si>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</si>
  <si>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</si>
  <si>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</si>
  <si>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</si>
  <si>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</si>
  <si>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</si>
  <si>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</si>
  <si>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</si>
  <si>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</si>
  <si>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</si>
  <si>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</si>
  <si>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</si>
  <si>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</si>
  <si>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</si>
  <si>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</si>
  <si>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</si>
  <si>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</si>
  <si>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</si>
  <si>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</si>
  <si>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</si>
  <si>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</si>
  <si>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</si>
  <si>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</si>
  <si>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</si>
  <si>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</si>
  <si>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</si>
  <si>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</si>
  <si>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</si>
  <si>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</si>
  <si>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</si>
  <si>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</si>
  <si>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</si>
  <si>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</si>
  <si>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</si>
  <si>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</si>
  <si>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</si>
  <si>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</si>
  <si>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</si>
  <si>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</si>
  <si>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</si>
  <si>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</si>
  <si>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</si>
  <si>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</si>
  <si>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</si>
  <si>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</si>
  <si>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</si>
  <si>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</si>
  <si>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</si>
  <si>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</si>
  <si>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</si>
  <si>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</si>
  <si>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</si>
  <si>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</si>
  <si>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</si>
  <si>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</si>
  <si>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</si>
  <si>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</si>
  <si>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</si>
  <si>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</si>
  <si>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</si>
  <si>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</si>
  <si>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</si>
  <si>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</si>
  <si>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</si>
  <si>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</si>
  <si>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</si>
  <si>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</si>
  <si>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</si>
  <si>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</si>
  <si>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</si>
  <si>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</si>
  <si>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</si>
  <si>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</si>
  <si>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</si>
  <si>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</si>
  <si>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</si>
  <si>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</si>
  <si>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</si>
  <si>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</si>
  <si>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</si>
  <si>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</si>
  <si>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</si>
  <si>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</si>
  <si>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</si>
  <si>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</si>
  <si>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</si>
  <si>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</si>
  <si>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</si>
  <si>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</si>
  <si>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</si>
  <si>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</si>
  <si>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</si>
  <si>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</si>
  <si>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</si>
  <si>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</si>
  <si>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</si>
  <si>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</si>
  <si>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</si>
  <si>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</si>
  <si>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</si>
  <si>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</si>
  <si>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</si>
  <si>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</si>
  <si>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</si>
  <si>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</si>
  <si>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</si>
  <si>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</si>
  <si>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</si>
  <si>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</si>
  <si>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</si>
  <si>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</si>
  <si>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</si>
  <si>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</si>
  <si>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</si>
  <si>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</si>
  <si>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</si>
  <si>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</si>
  <si>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</si>
  <si>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</si>
  <si>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</si>
  <si>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</si>
  <si>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</si>
  <si>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</si>
  <si>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</si>
  <si>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</si>
  <si>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</si>
  <si>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</si>
  <si>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</si>
  <si>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</si>
  <si>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</si>
  <si>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</si>
  <si>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</si>
  <si>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</si>
  <si>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</si>
  <si>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</si>
  <si>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</si>
  <si>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</si>
  <si>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</si>
  <si>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</si>
  <si>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</si>
  <si>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</si>
  <si>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</si>
  <si>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</si>
  <si>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</si>
  <si>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</si>
  <si>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</si>
  <si>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</si>
  <si>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</si>
  <si>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</si>
  <si>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</si>
  <si>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</si>
  <si>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</si>
  <si>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</si>
  <si>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</si>
  <si>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</si>
  <si>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</si>
  <si>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</si>
  <si>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</si>
  <si>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</si>
  <si>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</si>
  <si>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</si>
  <si>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</si>
  <si>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</si>
  <si>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</si>
  <si>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</si>
  <si>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</si>
  <si>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</si>
  <si>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</si>
  <si>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</si>
  <si>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</si>
  <si>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</si>
  <si>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</si>
  <si>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</si>
  <si>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</si>
  <si>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</si>
  <si>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</si>
  <si>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</si>
  <si>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</si>
  <si>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</si>
  <si>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</si>
  <si>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</si>
  <si>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</si>
  <si>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</si>
  <si>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</si>
  <si>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</si>
  <si>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</si>
  <si>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</si>
  <si>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</si>
  <si>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</si>
  <si>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</si>
  <si>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</si>
  <si>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</si>
  <si>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</si>
  <si>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</si>
  <si>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</si>
  <si>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</si>
  <si>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</si>
  <si>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</si>
  <si>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</si>
  <si>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</si>
  <si>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</si>
  <si>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</si>
  <si>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</si>
  <si>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</si>
  <si>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</si>
  <si>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</si>
  <si>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</si>
  <si>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</si>
  <si>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</si>
  <si>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</si>
  <si>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</si>
  <si>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</si>
  <si>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</si>
  <si>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</si>
  <si>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</si>
  <si>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</si>
  <si>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</si>
  <si>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</si>
  <si>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</si>
  <si>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</si>
  <si>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</si>
  <si>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</si>
  <si>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</si>
  <si>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</si>
  <si>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</si>
  <si>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</si>
  <si>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</si>
  <si>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</si>
  <si>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</si>
  <si>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</si>
  <si>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</si>
  <si>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</si>
  <si>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</si>
  <si>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</si>
  <si>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</si>
  <si>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</si>
  <si>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</si>
  <si>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</si>
  <si>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</si>
  <si>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</si>
  <si>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</si>
  <si>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</si>
  <si>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</si>
  <si>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</si>
  <si>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</si>
  <si>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</si>
  <si>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</si>
  <si>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</si>
  <si>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</si>
  <si>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</si>
  <si>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</si>
  <si>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</si>
  <si>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</si>
  <si>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</si>
  <si>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</si>
  <si>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</si>
  <si>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</si>
  <si>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</si>
  <si>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</si>
  <si>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</si>
  <si>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</si>
  <si>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</si>
  <si>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</si>
  <si>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</si>
  <si>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</si>
  <si>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</si>
  <si>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</si>
  <si>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</si>
  <si>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</si>
  <si>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</si>
  <si>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</si>
  <si>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</si>
  <si>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</si>
  <si>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</si>
  <si>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</si>
  <si>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</si>
  <si>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</si>
  <si>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</si>
  <si>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</si>
  <si>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</si>
  <si>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</si>
  <si>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</si>
  <si>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</si>
  <si>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</si>
  <si>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</si>
  <si>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</si>
  <si>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</si>
  <si>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</si>
  <si>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</si>
  <si>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</si>
  <si>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</si>
  <si>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</si>
  <si>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</si>
  <si>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</si>
  <si>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</si>
  <si>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</si>
  <si>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</si>
  <si>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</si>
  <si>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</si>
  <si>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</si>
  <si>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</si>
  <si>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</si>
  <si>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</si>
  <si>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</si>
  <si>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</si>
  <si>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</si>
  <si>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</si>
  <si>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</si>
  <si>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</si>
  <si>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</si>
  <si>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</si>
  <si>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</si>
  <si>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</si>
  <si>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</si>
  <si>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</si>
  <si>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</si>
  <si>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</si>
  <si>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</si>
  <si>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</si>
  <si>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</si>
  <si>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</si>
  <si>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</si>
  <si>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</si>
  <si>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</si>
  <si>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</si>
  <si>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</si>
  <si>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</si>
  <si>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</si>
  <si>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</si>
  <si>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</si>
  <si>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</si>
  <si>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</si>
  <si>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</si>
  <si>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</si>
  <si>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</si>
  <si>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</si>
  <si>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</si>
  <si>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</si>
  <si>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</si>
  <si>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</si>
  <si>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</si>
  <si>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</si>
  <si>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</si>
  <si>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</si>
  <si>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</si>
  <si>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</si>
  <si>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</si>
  <si>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</si>
  <si>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</si>
  <si>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</si>
  <si>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</si>
  <si>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</si>
  <si>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</si>
  <si>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</si>
  <si>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</si>
  <si>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</si>
  <si>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</si>
  <si>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</si>
  <si>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</si>
  <si>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</si>
  <si>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</si>
  <si>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</si>
  <si>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</si>
  <si>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</si>
  <si>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</si>
  <si>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</si>
  <si>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</si>
  <si>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</si>
  <si>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</si>
  <si>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</si>
  <si>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</si>
  <si>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</si>
  <si>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</si>
  <si>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</si>
  <si>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</si>
  <si>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</si>
  <si>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</si>
  <si>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</si>
  <si>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</si>
  <si>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</si>
  <si>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</si>
  <si>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</si>
  <si>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</si>
  <si>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</si>
  <si>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</si>
  <si>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</si>
  <si>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</si>
  <si>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</si>
  <si>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</si>
  <si>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</si>
  <si>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</si>
  <si>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</si>
  <si>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</si>
  <si>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</si>
  <si>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</si>
  <si>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</si>
  <si>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</si>
  <si>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</si>
  <si>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</si>
  <si>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</si>
  <si>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</si>
  <si>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</si>
  <si>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</si>
  <si>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</si>
  <si>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</si>
  <si>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</si>
  <si>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</si>
  <si>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</si>
  <si>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</si>
  <si>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</si>
  <si>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</si>
  <si>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</si>
  <si>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</si>
  <si>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</si>
  <si>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</si>
  <si>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</si>
  <si>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</si>
  <si>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</si>
  <si>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</si>
  <si>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</si>
  <si>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</si>
  <si>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</si>
  <si>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</si>
  <si>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</si>
  <si>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</si>
  <si>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</si>
  <si>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</si>
  <si>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</si>
  <si>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</si>
  <si>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</si>
  <si>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</si>
  <si>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</si>
  <si>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</si>
  <si>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</si>
  <si>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</si>
  <si>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</si>
  <si>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</si>
  <si>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</si>
  <si>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</si>
  <si>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</si>
  <si>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</si>
  <si>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</si>
  <si>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</si>
  <si>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</si>
  <si>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</si>
  <si>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</si>
  <si>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</si>
  <si>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</si>
  <si>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</si>
  <si>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</si>
  <si>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</si>
  <si>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</si>
  <si>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</si>
  <si>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</si>
  <si>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</si>
  <si>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</si>
  <si>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</si>
  <si>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</si>
  <si>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</si>
  <si>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</si>
  <si>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</si>
  <si>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</si>
  <si>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</si>
  <si>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</si>
  <si>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</si>
  <si>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</si>
  <si>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</si>
  <si>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</si>
  <si>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</si>
  <si>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</si>
  <si>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</si>
  <si>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</si>
  <si>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</si>
  <si>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</si>
  <si>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</si>
  <si>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</si>
  <si>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</si>
  <si>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</si>
  <si>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</si>
  <si>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</si>
  <si>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</si>
  <si>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</si>
  <si>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</si>
  <si>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</si>
  <si>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</si>
  <si>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</si>
  <si>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</si>
  <si>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</si>
  <si>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</si>
  <si>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</si>
  <si>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</si>
  <si>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</si>
  <si>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</si>
  <si>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</si>
  <si>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</si>
  <si>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</si>
  <si>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</si>
  <si>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</si>
  <si>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</si>
  <si>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</si>
  <si>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</si>
  <si>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</si>
  <si>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</si>
  <si>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</si>
  <si>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</si>
  <si>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</si>
  <si>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</si>
  <si>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</si>
  <si>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</si>
  <si>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</si>
  <si>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</si>
  <si>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</si>
  <si>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</si>
  <si>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</si>
  <si>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</si>
  <si>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</si>
  <si>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</si>
  <si>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</si>
  <si>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</si>
  <si>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</si>
  <si>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</si>
  <si>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</si>
  <si>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</si>
  <si>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</si>
  <si>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</si>
  <si>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</si>
  <si>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</si>
  <si>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</si>
  <si>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</si>
  <si>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</si>
  <si>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</si>
  <si>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</si>
  <si>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</si>
  <si>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</si>
  <si>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</si>
  <si>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</si>
  <si>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</si>
  <si>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</si>
  <si>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</si>
  <si>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</si>
  <si>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</si>
  <si>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</si>
  <si>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</si>
  <si>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</si>
  <si>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</si>
  <si>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</si>
  <si>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</si>
  <si>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</si>
  <si>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</si>
  <si>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</si>
  <si>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</si>
  <si>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</si>
  <si>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</si>
  <si>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</si>
  <si>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</si>
  <si>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</si>
  <si>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</si>
  <si>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</si>
  <si>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</si>
  <si>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</si>
  <si>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</si>
  <si>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</si>
  <si>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</si>
  <si>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</si>
  <si>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</si>
  <si>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</si>
  <si>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</si>
  <si>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</si>
  <si>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</si>
  <si>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</si>
  <si>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</si>
  <si>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</si>
  <si>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</si>
  <si>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</si>
  <si>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</si>
  <si>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</si>
  <si>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</si>
  <si>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</si>
  <si>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</si>
  <si>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</si>
  <si>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</si>
  <si>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</si>
  <si>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</si>
  <si>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</si>
  <si>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</si>
  <si>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</si>
  <si>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</si>
  <si>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</si>
  <si>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</si>
  <si>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</si>
  <si>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</si>
  <si>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</si>
  <si>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</si>
  <si>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</si>
  <si>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</si>
  <si>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</si>
  <si>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</si>
  <si>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</si>
  <si>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</si>
  <si>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</si>
  <si>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</si>
  <si>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</si>
  <si>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</si>
  <si>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</si>
  <si>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</si>
  <si>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</si>
  <si>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</si>
  <si>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</si>
  <si>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</si>
  <si>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</si>
  <si>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</si>
  <si>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</si>
  <si>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</si>
  <si>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</si>
  <si>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</si>
  <si>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</si>
  <si>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</si>
  <si>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</si>
  <si>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</si>
  <si>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</si>
  <si>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</si>
  <si>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</si>
  <si>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</si>
  <si>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</si>
  <si>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</si>
  <si>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</si>
  <si>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</si>
  <si>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</si>
  <si>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</si>
  <si>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</si>
  <si>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</si>
  <si>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</si>
  <si>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</si>
  <si>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</si>
  <si>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</si>
  <si>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</si>
  <si>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</si>
  <si>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</si>
  <si>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</si>
  <si>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</si>
  <si>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</si>
  <si>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</si>
  <si>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</si>
  <si>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</si>
  <si>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</si>
  <si>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</si>
  <si>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</si>
  <si>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</si>
  <si>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</si>
  <si>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</si>
  <si>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</si>
  <si>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</si>
  <si>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</si>
  <si>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</si>
  <si>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</si>
  <si>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</si>
  <si>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</si>
  <si>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</si>
  <si>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</si>
  <si>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</si>
  <si>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</si>
  <si>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</si>
  <si>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</si>
  <si>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</si>
  <si>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</si>
  <si>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</si>
  <si>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</si>
  <si>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</si>
  <si>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</si>
  <si>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</si>
  <si>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</si>
  <si>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</si>
  <si>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</si>
  <si>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</si>
  <si>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</si>
  <si>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</si>
  <si>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</si>
  <si>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</si>
  <si>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</si>
  <si>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</si>
  <si>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</si>
  <si>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</si>
  <si>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</si>
  <si>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</si>
  <si>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</si>
  <si>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</si>
  <si>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</si>
  <si>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</si>
  <si>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</si>
  <si>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</si>
  <si>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</si>
  <si>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</si>
  <si>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</si>
  <si>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</si>
  <si>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</si>
  <si>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</si>
  <si>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</si>
  <si>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</si>
  <si>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</si>
  <si>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</si>
  <si>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</si>
  <si>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</si>
  <si>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</si>
  <si>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</si>
  <si>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</si>
  <si>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</si>
  <si>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</si>
  <si>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</si>
  <si>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</si>
  <si>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</si>
  <si>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</si>
  <si>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</si>
  <si>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</si>
  <si>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</si>
  <si>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</si>
  <si>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</si>
  <si>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</si>
  <si>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</si>
  <si>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</si>
  <si>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</si>
  <si>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</si>
  <si>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</si>
  <si>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</si>
  <si>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</si>
  <si>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</si>
  <si>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</si>
  <si>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</si>
  <si>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</si>
  <si>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</si>
  <si>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</si>
  <si>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</si>
  <si>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</si>
  <si>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</si>
  <si>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</si>
  <si>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</si>
  <si>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</si>
  <si>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</si>
  <si>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</si>
  <si>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</si>
  <si>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</si>
  <si>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</si>
  <si>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</si>
  <si>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</si>
  <si>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</si>
  <si>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</si>
  <si>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</si>
  <si>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</si>
  <si>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</si>
  <si>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</si>
  <si>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</si>
  <si>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</si>
  <si>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</si>
  <si>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</si>
  <si>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</si>
  <si>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</si>
  <si>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</si>
  <si>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</si>
  <si>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</si>
  <si>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</si>
  <si>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</si>
  <si>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</si>
  <si>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</si>
  <si>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</si>
  <si>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</si>
  <si>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</si>
  <si>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</si>
  <si>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</si>
  <si>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</si>
  <si>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</si>
  <si>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</si>
  <si>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</si>
  <si>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</si>
  <si>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</si>
  <si>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</si>
  <si>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</si>
  <si>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</si>
  <si>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</si>
  <si>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</si>
  <si>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</si>
  <si>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</si>
  <si>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</si>
  <si>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</si>
  <si>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</si>
  <si>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</si>
  <si>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</si>
  <si>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</si>
  <si>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</si>
  <si>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</si>
  <si>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</si>
  <si>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</si>
  <si>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</si>
  <si>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</si>
  <si>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</si>
  <si>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</si>
  <si>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</si>
  <si>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</si>
  <si>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</si>
  <si>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</si>
  <si>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</si>
  <si>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</si>
  <si>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</si>
  <si>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</si>
  <si>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</si>
  <si>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</si>
  <si>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</si>
  <si>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</si>
  <si>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</si>
  <si>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</si>
  <si>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</si>
  <si>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</si>
  <si>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</si>
  <si>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</si>
  <si>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</si>
  <si>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</si>
  <si>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</si>
  <si>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</si>
  <si>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</si>
  <si>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</si>
  <si>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</si>
  <si>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</si>
  <si>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</si>
  <si>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</si>
  <si>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</si>
  <si>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</si>
  <si>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</si>
  <si>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</si>
  <si>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</si>
  <si>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</si>
  <si>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</si>
  <si>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</si>
  <si>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</si>
  <si>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</si>
  <si>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</si>
  <si>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</si>
  <si>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</si>
  <si>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</si>
  <si>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</si>
  <si>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</si>
  <si>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</si>
  <si>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</si>
  <si>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</si>
  <si>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</si>
  <si>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</si>
  <si>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</si>
  <si>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</si>
  <si>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</si>
  <si>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</si>
  <si>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</si>
  <si>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</si>
  <si>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</si>
  <si>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</si>
  <si>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</si>
  <si>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</si>
  <si>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</si>
  <si>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</si>
  <si>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</si>
  <si>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</si>
  <si>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</si>
  <si>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</si>
  <si>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</si>
  <si>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</si>
  <si>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</si>
  <si>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</si>
  <si>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</si>
  <si>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</si>
  <si>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</si>
  <si>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</si>
  <si>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</si>
  <si>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</si>
  <si>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</si>
  <si>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</si>
  <si>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</si>
  <si>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</si>
  <si>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</si>
  <si>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</si>
  <si>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</si>
  <si>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</si>
  <si>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</si>
  <si>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</si>
  <si>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</si>
  <si>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</si>
  <si>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</si>
  <si>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</si>
  <si>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</si>
  <si>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</si>
  <si>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</si>
  <si>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</si>
  <si>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</si>
  <si>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</si>
  <si>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</si>
  <si>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</si>
  <si>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</si>
  <si>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</si>
  <si>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</si>
  <si>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</si>
  <si>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</si>
  <si>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</si>
  <si>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</si>
  <si>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</si>
  <si>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</si>
  <si>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</si>
  <si>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</si>
  <si>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</si>
  <si>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</si>
  <si>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</si>
  <si>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</si>
  <si>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</si>
  <si>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</si>
  <si>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</si>
  <si>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</si>
  <si>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</si>
  <si>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</si>
  <si>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</si>
  <si>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</si>
  <si>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</si>
  <si>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</si>
  <si>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</si>
  <si>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</si>
  <si>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</si>
  <si>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</si>
  <si>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</si>
  <si>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</si>
  <si>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</si>
  <si>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</si>
  <si>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</si>
  <si>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</si>
  <si>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</si>
  <si>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</si>
  <si>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</si>
  <si>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</si>
  <si>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</si>
  <si>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</si>
  <si>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</si>
  <si>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</si>
  <si>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</si>
  <si>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</si>
  <si>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</si>
  <si>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</si>
  <si>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</si>
  <si>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</si>
  <si>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</si>
  <si>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</si>
  <si>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</si>
  <si>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</si>
  <si>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</si>
  <si>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</si>
  <si>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</si>
  <si>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</si>
  <si>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</si>
  <si>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</si>
  <si>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</si>
  <si>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</si>
  <si>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</si>
  <si>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</si>
  <si>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</si>
  <si>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</si>
  <si>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</si>
  <si>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</si>
  <si>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</si>
  <si>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</si>
  <si>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</si>
  <si>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</si>
  <si>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</si>
  <si>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</si>
  <si>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</si>
  <si>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</si>
  <si>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</si>
  <si>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</si>
  <si>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</si>
  <si>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</si>
  <si>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</si>
  <si>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</si>
  <si>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</si>
  <si>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</si>
  <si>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</si>
  <si>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</si>
  <si>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</si>
  <si>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</si>
  <si>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</si>
  <si>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</si>
  <si>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</si>
  <si>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</si>
  <si>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</si>
  <si>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</si>
  <si>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</si>
  <si>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</si>
  <si>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</si>
  <si>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</si>
  <si>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</si>
  <si>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</si>
  <si>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</si>
  <si>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</si>
  <si>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</si>
  <si>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</si>
  <si>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</si>
  <si>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</si>
  <si>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</si>
  <si>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</si>
  <si>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</si>
  <si>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</si>
  <si>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</si>
  <si>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</si>
  <si>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</si>
  <si>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</si>
  <si>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</si>
  <si>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</si>
  <si>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</si>
  <si>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</si>
  <si>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</si>
  <si>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</si>
  <si>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</si>
  <si>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</si>
  <si>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</si>
  <si>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</si>
  <si>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</si>
  <si>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</si>
  <si>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</si>
  <si>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</si>
  <si>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</si>
  <si>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</si>
  <si>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</si>
  <si>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</si>
  <si>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</si>
  <si>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</si>
  <si>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</si>
  <si>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</si>
  <si>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</si>
  <si>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</si>
  <si>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</si>
  <si>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</si>
  <si>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</si>
  <si>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</si>
  <si>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</si>
  <si>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</si>
  <si>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</si>
  <si>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</si>
  <si>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</si>
  <si>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</si>
  <si>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</si>
  <si>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</si>
  <si>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</si>
  <si>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</si>
  <si>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</si>
  <si>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</si>
  <si>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</si>
  <si>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</si>
  <si>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</si>
  <si>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</si>
  <si>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</si>
  <si>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</si>
  <si>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</si>
  <si>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</si>
  <si>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</si>
  <si>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</si>
  <si>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</si>
  <si>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</si>
  <si>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</si>
  <si>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</si>
  <si>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</si>
  <si>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</si>
  <si>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</si>
  <si>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</si>
  <si>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</si>
  <si>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</si>
  <si>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</si>
  <si>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</si>
  <si>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</si>
  <si>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</si>
  <si>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</si>
  <si>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</si>
  <si>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</si>
  <si>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</si>
  <si>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</si>
  <si>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</si>
  <si>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</si>
  <si>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</si>
  <si>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</si>
  <si>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</si>
  <si>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</si>
  <si>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</si>
  <si>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</si>
  <si>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</si>
  <si>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</si>
  <si>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</si>
  <si>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</si>
  <si>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</si>
  <si>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</si>
  <si>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</si>
  <si>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</si>
  <si>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</si>
  <si>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</si>
  <si>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</si>
  <si>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</si>
  <si>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</si>
  <si>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</si>
  <si>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</si>
  <si>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</si>
  <si>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</si>
  <si>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</si>
  <si>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</si>
  <si>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</si>
  <si>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</si>
  <si>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</si>
  <si>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</si>
  <si>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</si>
  <si>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</si>
  <si>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</si>
  <si>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</si>
  <si>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</si>
  <si>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</si>
  <si>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</si>
  <si>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</si>
  <si>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</si>
  <si>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</si>
  <si>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</si>
  <si>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</si>
  <si>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</si>
  <si>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</si>
  <si>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</si>
  <si>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</si>
  <si>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</si>
  <si>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</si>
  <si>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</si>
  <si>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</si>
  <si>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</si>
  <si>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</si>
  <si>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</si>
  <si>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</si>
  <si>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</si>
  <si>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</si>
  <si>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</si>
  <si>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</si>
  <si>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</si>
  <si>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</si>
  <si>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</si>
  <si>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</si>
  <si>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</si>
  <si>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</si>
  <si>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</si>
  <si>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</si>
  <si>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</si>
  <si>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</si>
  <si>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</si>
  <si>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</si>
  <si>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</si>
  <si>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</si>
  <si>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</si>
  <si>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</si>
  <si>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</si>
  <si>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</si>
  <si>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</si>
  <si>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</si>
  <si>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</si>
  <si>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</si>
  <si>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</si>
  <si>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</si>
  <si>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</si>
  <si>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</si>
  <si>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</si>
  <si>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</si>
  <si>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</si>
  <si>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</si>
  <si>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</si>
  <si>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</si>
  <si>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</si>
  <si>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</si>
  <si>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</si>
  <si>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</si>
  <si>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</si>
  <si>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</si>
  <si>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</si>
  <si>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</si>
  <si>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</si>
  <si>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</si>
  <si>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</si>
  <si>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</si>
  <si>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</si>
  <si>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</si>
  <si>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</si>
  <si>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</si>
  <si>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</si>
  <si>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</si>
  <si>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</si>
  <si>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</si>
  <si>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</si>
  <si>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</si>
  <si>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</si>
  <si>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</si>
  <si>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</si>
  <si>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</si>
  <si>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</si>
  <si>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</si>
  <si>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</si>
  <si>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</si>
  <si>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</si>
  <si>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</si>
  <si>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</si>
  <si>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</si>
  <si>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</si>
  <si>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</si>
  <si>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</si>
  <si>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</si>
  <si>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</si>
  <si>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</si>
  <si>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</si>
  <si>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</si>
  <si>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</si>
  <si>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</si>
  <si>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</si>
  <si>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</si>
  <si>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</si>
  <si>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</si>
  <si>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</si>
  <si>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</si>
  <si>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</si>
  <si>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</si>
  <si>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</si>
  <si>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</si>
  <si>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</si>
  <si>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</si>
  <si>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</si>
  <si>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</si>
  <si>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</si>
  <si>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</si>
  <si>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</si>
  <si>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</si>
  <si>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</si>
  <si>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</si>
  <si>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</si>
  <si>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</si>
  <si>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</si>
  <si>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</si>
  <si>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</si>
  <si>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</si>
  <si>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</si>
  <si>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</si>
  <si>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</si>
  <si>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</si>
  <si>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</si>
  <si>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</si>
  <si>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</si>
  <si>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</si>
  <si>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</si>
  <si>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</si>
  <si>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</si>
  <si>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</si>
  <si>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</si>
  <si>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</si>
  <si>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</si>
  <si>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</si>
  <si>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</si>
  <si>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</si>
  <si>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</si>
  <si>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</si>
  <si>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</si>
  <si>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</si>
  <si>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</si>
  <si>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</si>
  <si>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</si>
  <si>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</si>
  <si>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</si>
  <si>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</si>
  <si>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</si>
  <si>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</si>
  <si>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</si>
  <si>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</si>
  <si>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</si>
  <si>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</si>
  <si>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</si>
  <si>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</si>
  <si>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</si>
  <si>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</si>
  <si>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</si>
  <si>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</si>
  <si>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</si>
  <si>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</si>
  <si>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</si>
  <si>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</si>
  <si>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</si>
  <si>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</si>
  <si>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</si>
  <si>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</si>
  <si>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</si>
  <si>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</si>
  <si>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</si>
  <si>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</si>
  <si>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</si>
  <si>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</si>
  <si>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</si>
  <si>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</si>
  <si>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</si>
  <si>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</si>
  <si>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</si>
  <si>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</si>
  <si>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</si>
  <si>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</si>
  <si>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</si>
  <si>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</si>
  <si>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</si>
  <si>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</si>
  <si>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</si>
  <si>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</si>
  <si>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</si>
  <si>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</si>
  <si>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</si>
  <si>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</si>
  <si>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</si>
  <si>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</si>
  <si>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</si>
  <si>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</si>
  <si>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</si>
  <si>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</si>
  <si>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</si>
  <si>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</si>
  <si>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</si>
  <si>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</si>
  <si>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</si>
  <si>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</si>
  <si>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</si>
  <si>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</si>
  <si>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</si>
  <si>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</si>
  <si>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</si>
  <si>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</si>
  <si>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</si>
  <si>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</si>
  <si>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</si>
  <si>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</si>
  <si>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</si>
  <si>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</si>
  <si>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</si>
  <si>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</si>
  <si>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</si>
  <si>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</si>
  <si>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</si>
  <si>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</si>
  <si>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</si>
  <si>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</si>
  <si>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</si>
  <si>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</si>
  <si>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</si>
  <si>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</si>
  <si>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</si>
  <si>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</si>
  <si>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</si>
  <si>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</si>
  <si>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</si>
  <si>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</si>
  <si>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</si>
  <si>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</si>
  <si>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</si>
  <si>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</si>
  <si>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</si>
  <si>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</si>
  <si>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</si>
  <si>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</si>
  <si>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</si>
  <si>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</si>
  <si>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</si>
  <si>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</si>
  <si>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</si>
  <si>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</si>
  <si>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</si>
  <si>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</si>
  <si>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</si>
  <si>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</si>
  <si>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</si>
  <si>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</si>
  <si>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</si>
  <si>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</si>
  <si>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</si>
  <si>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</si>
  <si>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</si>
  <si>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</si>
  <si>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</si>
  <si>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</si>
  <si>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</si>
  <si>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</si>
  <si>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</si>
  <si>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</si>
  <si>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</si>
  <si>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</si>
  <si>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</si>
  <si>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</si>
  <si>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</si>
  <si>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</si>
  <si>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</si>
  <si>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</si>
  <si>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</si>
  <si>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</si>
  <si>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</si>
  <si>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</si>
  <si>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</si>
  <si>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</si>
  <si>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</si>
  <si>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</si>
  <si>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</si>
  <si>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</si>
  <si>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</si>
  <si>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</si>
  <si>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</si>
  <si>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</si>
  <si>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</si>
  <si>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</si>
  <si>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</si>
  <si>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</si>
  <si>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</si>
  <si>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</si>
  <si>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</si>
  <si>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</si>
  <si>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</si>
  <si>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</si>
  <si>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</si>
  <si>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</si>
  <si>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</si>
  <si>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</si>
  <si>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</si>
  <si>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</si>
  <si>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</si>
  <si>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</si>
  <si>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</si>
  <si>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</si>
  <si>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</si>
  <si>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</si>
  <si>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</si>
  <si>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</si>
  <si>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</si>
  <si>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</si>
  <si>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</si>
  <si>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</si>
  <si>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</si>
  <si>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</si>
  <si>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</si>
  <si>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</si>
  <si>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</si>
  <si>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</si>
  <si>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</si>
  <si>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</si>
  <si>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</si>
  <si>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</si>
  <si>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</si>
  <si>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</si>
  <si>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</si>
  <si>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</si>
  <si>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</si>
  <si>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</si>
  <si>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</si>
  <si>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</si>
  <si>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</si>
  <si>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</si>
  <si>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</si>
  <si>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</si>
  <si>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</si>
  <si>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</si>
  <si>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</si>
  <si>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</si>
  <si>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</si>
  <si>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</si>
  <si>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</si>
  <si>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</si>
  <si>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</si>
  <si>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</si>
  <si>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</si>
  <si>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</si>
  <si>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</si>
  <si>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</si>
  <si>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</si>
  <si>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</si>
  <si>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</si>
  <si>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</si>
  <si>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</si>
  <si>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</si>
  <si>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</si>
  <si>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</si>
  <si>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</si>
  <si>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</si>
  <si>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</si>
  <si>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</si>
  <si>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</si>
  <si>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</si>
  <si>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</si>
  <si>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</si>
  <si>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</si>
  <si>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</si>
  <si>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</si>
  <si>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</si>
  <si>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</si>
  <si>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</si>
  <si>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</si>
  <si>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</si>
  <si>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</si>
  <si>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</si>
  <si>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</si>
  <si>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</si>
  <si>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</si>
  <si>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</si>
  <si>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</si>
  <si>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</si>
  <si>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</si>
  <si>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</si>
  <si>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</si>
  <si>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</si>
  <si>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</si>
  <si>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</si>
  <si>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</si>
  <si>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</si>
  <si>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</si>
  <si>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</si>
  <si>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</si>
  <si>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</si>
  <si>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</si>
  <si>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</si>
  <si>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</si>
  <si>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</si>
  <si>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</si>
  <si>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</si>
  <si>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</si>
  <si>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</si>
  <si>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</si>
  <si>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</si>
  <si>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</si>
  <si>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</si>
  <si>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</si>
  <si>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</si>
  <si>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</si>
  <si>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</si>
  <si>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</si>
  <si>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</si>
  <si>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</si>
  <si>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</si>
  <si>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</si>
  <si>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</si>
  <si>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</si>
  <si>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</si>
  <si>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</si>
  <si>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</si>
  <si>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</si>
  <si>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</si>
  <si>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</si>
  <si>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</si>
  <si>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</si>
  <si>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</si>
  <si>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</si>
  <si>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</si>
  <si>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</si>
  <si>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</si>
  <si>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</si>
  <si>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</si>
  <si>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</si>
  <si>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</si>
  <si>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</si>
  <si>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</si>
  <si>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</si>
  <si>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</si>
  <si>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</si>
  <si>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</si>
  <si>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</si>
  <si>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</si>
  <si>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</si>
  <si>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</si>
  <si>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</si>
  <si>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</si>
  <si>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</si>
  <si>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</si>
  <si>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</si>
  <si>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</si>
  <si>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</si>
  <si>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</si>
  <si>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</si>
  <si>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</si>
  <si>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</si>
  <si>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</si>
  <si>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</si>
  <si>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</si>
  <si>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</si>
  <si>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</si>
  <si>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</si>
  <si>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</si>
  <si>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</si>
  <si>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</si>
  <si>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</si>
  <si>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</si>
  <si>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</si>
  <si>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</si>
  <si>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</si>
  <si>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</si>
  <si>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</si>
  <si>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</si>
  <si>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</si>
  <si>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</si>
  <si>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</si>
  <si>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</si>
  <si>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</si>
  <si>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</si>
  <si>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</si>
  <si>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</si>
  <si>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</si>
  <si>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</si>
  <si>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</si>
  <si>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</si>
  <si>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</si>
  <si>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</si>
  <si>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</si>
  <si>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</si>
  <si>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</si>
  <si>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</si>
  <si>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</si>
  <si>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</si>
  <si>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</si>
  <si>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</si>
  <si>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</si>
  <si>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</si>
  <si>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</si>
  <si>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</si>
  <si>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</si>
  <si>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</si>
  <si>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</si>
  <si>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</si>
  <si>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</si>
  <si>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</si>
  <si>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</si>
  <si>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</si>
  <si>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</si>
  <si>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</si>
  <si>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</si>
  <si>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</si>
  <si>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</si>
  <si>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</si>
  <si>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</si>
  <si>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</si>
  <si>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</si>
  <si>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</si>
  <si>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</si>
  <si>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</si>
  <si>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</si>
  <si>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</si>
  <si>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</si>
  <si>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</si>
  <si>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</si>
  <si>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</si>
  <si>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</si>
  <si>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</si>
  <si>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</si>
  <si>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</si>
  <si>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</si>
  <si>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</si>
  <si>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</si>
  <si>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</si>
  <si>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</si>
  <si>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</si>
  <si>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</si>
  <si>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</si>
  <si>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</si>
  <si>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</si>
  <si>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</si>
  <si>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</si>
  <si>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</si>
  <si>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</si>
  <si>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</si>
  <si>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</si>
  <si>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</si>
  <si>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</si>
  <si>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</si>
  <si>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</si>
  <si>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</si>
  <si>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</si>
  <si>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</si>
  <si>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</si>
  <si>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</si>
  <si>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</si>
  <si>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</si>
  <si>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</si>
  <si>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</si>
  <si>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</si>
  <si>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</si>
  <si>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</si>
  <si>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</si>
  <si>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</si>
  <si>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</si>
  <si>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</si>
  <si>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</si>
  <si>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</si>
  <si>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</si>
  <si>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</si>
  <si>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</si>
  <si>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</si>
  <si>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</si>
  <si>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</si>
  <si>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</si>
  <si>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</si>
  <si>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</si>
  <si>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</si>
  <si>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</si>
  <si>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</si>
  <si>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</si>
  <si>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</si>
  <si>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</si>
  <si>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</si>
  <si>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</si>
  <si>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</si>
  <si>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</si>
  <si>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</si>
  <si>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</si>
  <si>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</si>
  <si>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</si>
  <si>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</si>
  <si>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</si>
  <si>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</si>
  <si>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</si>
  <si>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</si>
  <si>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</si>
  <si>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</si>
  <si>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</si>
  <si>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</si>
  <si>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</si>
  <si>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</si>
  <si>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</si>
  <si>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</si>
  <si>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</si>
  <si>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</si>
  <si>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</si>
  <si>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</si>
  <si>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</si>
  <si>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</si>
  <si>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</si>
  <si>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</si>
  <si>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</si>
  <si>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</si>
  <si>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</si>
  <si>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</si>
  <si>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</si>
  <si>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</si>
  <si>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</si>
  <si>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</si>
  <si>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</si>
  <si>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</si>
  <si>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</si>
  <si>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</si>
  <si>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</si>
  <si>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</si>
  <si>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</si>
  <si>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</si>
  <si>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</si>
  <si>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</si>
  <si>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</si>
  <si>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</si>
  <si>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</si>
  <si>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</si>
  <si>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</si>
  <si>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</si>
  <si>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</si>
  <si>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</si>
  <si>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</si>
  <si>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</si>
  <si>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</si>
  <si>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</si>
  <si>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</si>
  <si>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</si>
  <si>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</si>
  <si>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</si>
  <si>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</si>
  <si>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</si>
  <si>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</si>
  <si>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</si>
  <si>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</si>
  <si>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</si>
  <si>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</si>
  <si>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</si>
  <si>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</si>
  <si>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</si>
  <si>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</si>
  <si>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</si>
  <si>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</si>
  <si>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</si>
  <si>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</si>
  <si>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</si>
  <si>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</si>
  <si>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</si>
  <si>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</si>
  <si>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</si>
  <si>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</si>
  <si>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</si>
  <si>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</si>
  <si>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</si>
  <si>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</si>
  <si>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</si>
  <si>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</si>
  <si>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</si>
  <si>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</si>
  <si>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</si>
  <si>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</si>
  <si>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</si>
  <si>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</si>
  <si>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</si>
  <si>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</si>
  <si>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</si>
  <si>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</si>
  <si>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</si>
  <si>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</si>
  <si>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</si>
  <si>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</si>
  <si>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</si>
  <si>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</si>
  <si>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</si>
  <si>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</si>
  <si>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</si>
  <si>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</si>
  <si>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</si>
  <si>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</si>
  <si>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</si>
  <si>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</si>
  <si>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</si>
  <si>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</si>
  <si>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</si>
  <si>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</si>
  <si>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</si>
  <si>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</si>
  <si>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</si>
  <si>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</si>
  <si>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</si>
  <si>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</si>
  <si>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</si>
  <si>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</si>
  <si>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</si>
  <si>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</si>
  <si>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</si>
  <si>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</si>
  <si>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</si>
  <si>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</si>
  <si>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</si>
  <si>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</si>
  <si>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</si>
  <si>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</si>
  <si>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</si>
  <si>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</si>
  <si>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</si>
  <si>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</si>
  <si>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</si>
  <si>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</si>
  <si>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</si>
  <si>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</si>
  <si>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</si>
  <si>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</si>
  <si>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</si>
  <si>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</si>
  <si>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</si>
  <si>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</si>
  <si>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</si>
  <si>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</si>
  <si>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</si>
  <si>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</si>
  <si>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</si>
  <si>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</si>
  <si>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</si>
  <si>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</si>
  <si>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</si>
  <si>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</si>
  <si>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</si>
  <si>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</si>
  <si>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</si>
  <si>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</si>
  <si>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</si>
  <si>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</si>
  <si>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</si>
  <si>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</si>
  <si>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</si>
  <si>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</si>
  <si>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</si>
  <si>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</si>
  <si>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</si>
  <si>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</si>
  <si>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</si>
  <si>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</si>
  <si>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</si>
  <si>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</si>
  <si>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</si>
  <si>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</si>
  <si>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</si>
  <si>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</si>
  <si>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</si>
  <si>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</si>
  <si>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</si>
  <si>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</si>
  <si>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</si>
  <si>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</si>
  <si>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</si>
  <si>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</si>
  <si>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</si>
  <si>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</si>
  <si>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</si>
  <si>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</si>
  <si>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</si>
  <si>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</si>
  <si>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</si>
  <si>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</si>
  <si>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</si>
  <si>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</si>
  <si>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</si>
  <si>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</si>
  <si>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</si>
  <si>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</si>
  <si>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</si>
  <si>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</si>
  <si>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</si>
  <si>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</si>
  <si>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</si>
  <si>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</si>
  <si>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</si>
  <si>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</si>
  <si>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</si>
  <si>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</si>
  <si>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</si>
  <si>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</si>
  <si>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</si>
  <si>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</si>
  <si>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</si>
  <si>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</si>
  <si>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</si>
  <si>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</si>
  <si>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</si>
  <si>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</si>
  <si>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</si>
  <si>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</si>
  <si>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</si>
  <si>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</si>
  <si>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</si>
  <si>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</si>
  <si>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</si>
  <si>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</si>
  <si>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</si>
  <si>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</si>
  <si>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</si>
  <si>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</si>
  <si>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</si>
  <si>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</si>
  <si>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</si>
  <si>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</si>
  <si>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</si>
  <si>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</si>
  <si>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</si>
  <si>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</si>
  <si>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</si>
  <si>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</si>
  <si>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</si>
  <si>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</si>
  <si>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</si>
  <si>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</si>
  <si>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</si>
  <si>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</si>
  <si>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</si>
  <si>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</si>
  <si>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</si>
  <si>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</si>
  <si>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</si>
  <si>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</si>
  <si>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</si>
  <si>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</si>
  <si>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</si>
  <si>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</si>
  <si>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</si>
  <si>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</si>
  <si>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</si>
  <si>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</si>
  <si>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</si>
  <si>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</si>
  <si>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</si>
  <si>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</si>
  <si>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</si>
  <si>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</si>
  <si>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</si>
  <si>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</si>
  <si>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</si>
  <si>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</si>
  <si>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</si>
  <si>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</si>
  <si>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</si>
  <si>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</si>
  <si>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</si>
  <si>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</si>
  <si>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</si>
  <si>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</si>
  <si>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</si>
  <si>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</si>
  <si>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</si>
  <si>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</si>
  <si>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</si>
  <si>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</si>
  <si>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</si>
  <si>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</si>
  <si>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</si>
  <si>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</si>
  <si>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</si>
  <si>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</si>
  <si>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</si>
  <si>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</si>
  <si>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</si>
  <si>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</si>
  <si>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</si>
  <si>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</si>
  <si>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</si>
  <si>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</si>
  <si>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</si>
  <si>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</si>
  <si>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</si>
  <si>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</si>
  <si>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</si>
  <si>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</si>
  <si>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</si>
  <si>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</si>
  <si>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</si>
  <si>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</si>
  <si>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</si>
  <si>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</si>
  <si>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</si>
  <si>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</si>
  <si>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</si>
  <si>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</si>
  <si>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</si>
  <si>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</si>
  <si>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</si>
  <si>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</si>
  <si>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</si>
  <si>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</si>
  <si>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</si>
  <si>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</si>
  <si>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</si>
  <si>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</si>
  <si>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</si>
  <si>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</si>
  <si>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</si>
  <si>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</si>
  <si>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</si>
  <si>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</si>
  <si>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</si>
  <si>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</si>
  <si>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</si>
  <si>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</si>
  <si>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</si>
  <si>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</si>
  <si>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</si>
  <si>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</si>
  <si>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</si>
  <si>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</si>
  <si>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</si>
  <si>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</si>
  <si>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</si>
  <si>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</si>
  <si>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</si>
  <si>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</si>
  <si>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</si>
  <si>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</si>
  <si>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</si>
  <si>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</si>
  <si>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</si>
  <si>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</si>
  <si>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</si>
  <si>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</si>
  <si>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</si>
  <si>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</si>
  <si>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</si>
  <si>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</si>
  <si>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</si>
  <si>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</si>
  <si>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</si>
  <si>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</si>
  <si>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</si>
  <si>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</si>
  <si>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</si>
  <si>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</si>
  <si>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</si>
  <si>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</si>
  <si>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</si>
  <si>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</si>
  <si>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</si>
  <si>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</si>
  <si>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</si>
  <si>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</si>
  <si>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</si>
  <si>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</si>
  <si>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</si>
  <si>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</si>
  <si>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</si>
  <si>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</si>
  <si>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</si>
  <si>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</si>
  <si>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</si>
  <si>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</si>
  <si>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</si>
  <si>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</si>
  <si>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</si>
  <si>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</si>
  <si>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</si>
  <si>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</si>
  <si>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</si>
  <si>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</si>
  <si>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</si>
  <si>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</si>
  <si>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</si>
  <si>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</si>
  <si>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</si>
  <si>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</si>
  <si>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</si>
  <si>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</si>
  <si>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</si>
  <si>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</si>
  <si>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</si>
  <si>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</si>
  <si>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</si>
  <si>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</si>
  <si>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</si>
  <si>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</si>
  <si>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</si>
  <si>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</si>
  <si>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</si>
  <si>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</si>
  <si>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</si>
  <si>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</si>
  <si>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</si>
  <si>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</si>
  <si>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</si>
  <si>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</si>
  <si>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</si>
  <si>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</si>
  <si>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</si>
  <si>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</si>
  <si>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</si>
  <si>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</si>
  <si>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</si>
  <si>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</si>
  <si>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</si>
  <si>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</si>
  <si>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</si>
  <si>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</si>
  <si>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</si>
  <si>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</si>
  <si>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</si>
  <si>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</si>
  <si>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</si>
  <si>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</si>
  <si>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</si>
  <si>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</si>
  <si>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</si>
  <si>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</si>
  <si>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</si>
  <si>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</si>
  <si>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</si>
  <si>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</si>
  <si>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</si>
  <si>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</si>
  <si>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</si>
  <si>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</si>
  <si>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</si>
  <si>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</si>
  <si>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</si>
  <si>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</si>
  <si>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</si>
  <si>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</si>
  <si>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</si>
  <si>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</si>
  <si>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</si>
  <si>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</si>
  <si>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</si>
  <si>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</si>
  <si>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</si>
  <si>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</si>
  <si>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</si>
  <si>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</si>
  <si>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</si>
  <si>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</si>
  <si>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</si>
  <si>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</si>
  <si>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</si>
  <si>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</si>
  <si>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</si>
  <si>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</si>
  <si>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</si>
  <si>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</si>
  <si>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</si>
  <si>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</si>
  <si>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</si>
  <si>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</si>
  <si>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</si>
  <si>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</si>
  <si>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</si>
  <si>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</si>
  <si>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</si>
  <si>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</si>
  <si>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</si>
  <si>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</si>
  <si>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</si>
  <si>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</si>
  <si>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</si>
  <si>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</si>
  <si>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</si>
  <si>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</si>
  <si>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</si>
  <si>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</si>
  <si>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</si>
  <si>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</si>
  <si>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</si>
  <si>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</si>
  <si>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</si>
  <si>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</si>
  <si>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</si>
  <si>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</si>
  <si>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</si>
  <si>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</si>
  <si>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</si>
  <si>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</si>
  <si>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</si>
  <si>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</si>
  <si>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</si>
  <si>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</si>
  <si>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</si>
  <si>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</si>
  <si>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</si>
  <si>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</si>
  <si>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</si>
  <si>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</si>
  <si>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</si>
  <si>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</si>
  <si>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</si>
  <si>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</si>
  <si>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</si>
  <si>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</si>
  <si>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</si>
  <si>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</si>
  <si>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</si>
  <si>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</si>
  <si>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</si>
  <si>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</si>
  <si>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</si>
  <si>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</si>
  <si>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</si>
  <si>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</si>
  <si>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</si>
  <si>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</si>
  <si>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</si>
  <si>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</si>
  <si>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</si>
  <si>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</si>
  <si>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</si>
  <si>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</si>
  <si>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</si>
  <si>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</si>
  <si>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</si>
  <si>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</si>
  <si>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</si>
  <si>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</si>
  <si>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</si>
  <si>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</si>
  <si>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</si>
  <si>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</si>
  <si>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</si>
  <si>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</si>
  <si>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</si>
  <si>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</si>
  <si>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</si>
  <si>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</si>
  <si>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</si>
  <si>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</si>
  <si>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</si>
  <si>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</si>
  <si>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</si>
  <si>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</si>
  <si>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</si>
  <si>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</si>
  <si>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</si>
  <si>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</si>
  <si>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</si>
  <si>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</si>
  <si>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</si>
  <si>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</si>
  <si>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</si>
  <si>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</si>
  <si>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</si>
  <si>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</si>
  <si>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</si>
  <si>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</si>
  <si>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</si>
  <si>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</si>
  <si>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</si>
  <si>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</si>
  <si>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</si>
  <si>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</si>
  <si>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</si>
  <si>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</si>
  <si>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</si>
  <si>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</si>
  <si>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</si>
  <si>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</si>
  <si>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</si>
  <si>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</si>
  <si>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</si>
  <si>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</si>
  <si>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</si>
  <si>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</si>
  <si>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</si>
  <si>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</si>
  <si>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</si>
  <si>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</si>
  <si>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</si>
  <si>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</si>
  <si>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</si>
  <si>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</si>
  <si>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</si>
  <si>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</si>
  <si>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</si>
  <si>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</si>
  <si>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</si>
  <si>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</si>
  <si>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</si>
  <si>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</si>
  <si>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</si>
  <si>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</si>
  <si>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</si>
  <si>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</si>
  <si>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</si>
  <si>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</si>
  <si>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</si>
  <si>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</si>
  <si>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</si>
  <si>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</si>
  <si>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</si>
  <si>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</si>
  <si>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</si>
  <si>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</si>
  <si>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</si>
  <si>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</si>
  <si>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</si>
  <si>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</si>
  <si>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</si>
  <si>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</si>
  <si>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</si>
  <si>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</si>
  <si>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</si>
  <si>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</si>
  <si>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</si>
  <si>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</si>
  <si>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</si>
  <si>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</si>
  <si>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</si>
  <si>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</si>
  <si>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</si>
  <si>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</si>
  <si>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</si>
  <si>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</si>
  <si>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</si>
  <si>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</si>
  <si>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</si>
  <si>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</si>
  <si>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</si>
  <si>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</si>
  <si>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</si>
  <si>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</si>
  <si>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</si>
  <si>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</si>
  <si>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</si>
  <si>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</si>
  <si>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</si>
  <si>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</si>
  <si>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</si>
  <si>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</si>
  <si>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</si>
  <si>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</si>
  <si>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</si>
  <si>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</si>
  <si>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</si>
  <si>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</si>
  <si>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</si>
  <si>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</si>
  <si>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</si>
  <si>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</si>
  <si>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</si>
  <si>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</si>
  <si>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</si>
  <si>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</si>
  <si>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</si>
  <si>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</si>
  <si>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</si>
  <si>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</si>
  <si>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</si>
  <si>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</si>
  <si>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</si>
  <si>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</si>
  <si>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</si>
  <si>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</si>
  <si>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</si>
  <si>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</si>
  <si>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</si>
  <si>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</si>
  <si>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</si>
  <si>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</si>
  <si>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</si>
  <si>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</si>
  <si>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</si>
  <si>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</si>
  <si>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</si>
  <si>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</si>
  <si>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</si>
  <si>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</si>
  <si>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</si>
  <si>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</si>
  <si>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</si>
  <si>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</si>
  <si>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</si>
  <si>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</si>
  <si>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</si>
  <si>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</si>
  <si>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</si>
  <si>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</si>
  <si>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</si>
  <si>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</si>
  <si>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</si>
  <si>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</si>
  <si>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</si>
  <si>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</si>
  <si>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</si>
  <si>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</si>
  <si>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</si>
  <si>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</si>
  <si>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</si>
  <si>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</si>
  <si>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</si>
  <si>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</si>
  <si>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</si>
  <si>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</si>
  <si>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</si>
  <si>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</si>
  <si>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</si>
  <si>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</si>
  <si>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</si>
  <si>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</si>
  <si>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</si>
  <si>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</si>
  <si>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</si>
  <si>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</si>
  <si>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</si>
  <si>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</si>
  <si>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</si>
  <si>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</si>
  <si>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</si>
  <si>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</si>
  <si>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</si>
  <si>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</si>
  <si>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</si>
  <si>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</si>
  <si>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</si>
  <si>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</si>
  <si>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</si>
  <si>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</si>
  <si>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</si>
  <si>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</si>
  <si>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</si>
  <si>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</si>
  <si>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</si>
  <si>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</si>
  <si>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</si>
  <si>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</si>
  <si>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</si>
  <si>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</si>
  <si>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</si>
  <si>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</si>
  <si>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</si>
  <si>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</si>
  <si>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</si>
  <si>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</si>
  <si>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</si>
  <si>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</si>
  <si>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</si>
  <si>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</si>
  <si>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</si>
  <si>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</si>
  <si>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</si>
  <si>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</si>
  <si>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</si>
  <si>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</si>
  <si>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</si>
  <si>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</si>
  <si>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</si>
  <si>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</si>
  <si>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</si>
  <si>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</si>
  <si>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</si>
  <si>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</si>
  <si>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</si>
  <si>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</si>
  <si>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</si>
  <si>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</si>
  <si>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</si>
  <si>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</si>
  <si>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</si>
  <si>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</si>
  <si>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</si>
  <si>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</si>
  <si>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</si>
  <si>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</si>
  <si>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</si>
  <si>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</si>
  <si>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</si>
  <si>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</si>
  <si>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</si>
  <si>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</si>
  <si>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</si>
  <si>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</si>
  <si>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</si>
  <si>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</si>
  <si>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</si>
  <si>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</si>
  <si>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</si>
  <si>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</si>
  <si>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</si>
  <si>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</si>
  <si>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</si>
  <si>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</si>
  <si>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</si>
  <si>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</si>
  <si>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</si>
  <si>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</si>
  <si>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</si>
  <si>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</si>
  <si>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</si>
  <si>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</si>
  <si>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</si>
  <si>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</si>
  <si>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</si>
  <si>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</si>
  <si>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</si>
  <si>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</si>
  <si>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</si>
  <si>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</si>
  <si>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</si>
  <si>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</si>
  <si>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</si>
  <si>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</si>
  <si>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</si>
  <si>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</si>
  <si>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</si>
  <si>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</si>
  <si>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</si>
  <si>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</si>
  <si>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</si>
  <si>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</si>
  <si>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</si>
  <si>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</si>
  <si>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</si>
  <si>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</si>
  <si>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</si>
  <si>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</si>
  <si>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</si>
  <si>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</si>
  <si>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</si>
  <si>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</si>
  <si>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</si>
  <si>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</si>
  <si>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</si>
  <si>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</si>
  <si>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</si>
  <si>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</si>
  <si>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</si>
  <si>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</si>
  <si>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</si>
  <si>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</si>
  <si>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</si>
  <si>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</si>
  <si>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</si>
  <si>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</si>
  <si>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</si>
  <si>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</si>
  <si>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</si>
  <si>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</si>
  <si>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</si>
  <si>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</si>
  <si>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</si>
  <si>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</si>
  <si>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</si>
  <si>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</si>
  <si>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</si>
  <si>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</si>
  <si>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</si>
  <si>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</si>
  <si>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</si>
  <si>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</si>
  <si>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</si>
  <si>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</si>
  <si>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</si>
  <si>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</si>
  <si>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</si>
  <si>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</si>
  <si>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</si>
  <si>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</si>
  <si>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</si>
  <si>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</si>
  <si>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</si>
  <si>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</si>
  <si>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</si>
  <si>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</si>
  <si>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</si>
  <si>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</si>
  <si>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</si>
  <si>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</si>
  <si>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</si>
  <si>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</si>
  <si>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</si>
  <si>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</si>
  <si>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</si>
  <si>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</si>
  <si>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</si>
  <si>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</si>
  <si>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</si>
  <si>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</si>
  <si>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</si>
  <si>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</si>
  <si>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</si>
  <si>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</si>
  <si>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</si>
  <si>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</si>
  <si>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</si>
  <si>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</si>
  <si>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</si>
  <si>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</si>
  <si>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</si>
  <si>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</si>
  <si>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</si>
  <si>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</si>
  <si>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</si>
  <si>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</si>
  <si>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</si>
  <si>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</si>
  <si>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</si>
  <si>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</si>
  <si>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</si>
  <si>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</si>
  <si>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</si>
  <si>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</si>
  <si>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</si>
  <si>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</si>
  <si>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</si>
  <si>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</si>
  <si>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</si>
  <si>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</si>
  <si>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</si>
  <si>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</si>
  <si>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</si>
  <si>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</si>
  <si>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</si>
  <si>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</si>
  <si>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</si>
  <si>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</si>
  <si>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</si>
  <si>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</si>
  <si>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</si>
  <si>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</si>
  <si>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</si>
  <si>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</si>
  <si>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</si>
  <si>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</si>
  <si>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</si>
  <si>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</si>
  <si>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</si>
  <si>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</si>
  <si>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</si>
  <si>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</si>
  <si>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</si>
  <si>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</si>
  <si>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</si>
  <si>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</si>
  <si>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</si>
  <si>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</si>
  <si>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</si>
  <si>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</si>
  <si>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</si>
  <si>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</si>
  <si>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</si>
  <si>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</si>
  <si>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</si>
  <si>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</si>
  <si>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</si>
  <si>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</si>
  <si>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</si>
  <si>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</si>
  <si>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</si>
  <si>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</si>
  <si>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</si>
  <si>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</si>
  <si>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</si>
  <si>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</si>
  <si>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</si>
  <si>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</si>
  <si>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</si>
  <si>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</si>
  <si>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</si>
  <si>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</si>
  <si>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</si>
  <si>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</si>
  <si>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</si>
  <si>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</si>
  <si>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</si>
  <si>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</si>
  <si>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</si>
  <si>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</si>
  <si>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</si>
  <si>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</si>
  <si>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</si>
  <si>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</si>
  <si>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</si>
  <si>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</si>
  <si>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</si>
  <si>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</si>
  <si>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</si>
  <si>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</si>
  <si>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</si>
  <si>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</si>
  <si>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</si>
  <si>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</si>
  <si>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</si>
  <si>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</si>
  <si>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</si>
  <si>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</si>
  <si>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</si>
  <si>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</si>
  <si>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</si>
  <si>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</si>
  <si>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</si>
  <si>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</si>
  <si>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</si>
  <si>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</si>
  <si>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</si>
  <si>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</si>
  <si>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</si>
  <si>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</si>
  <si>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</si>
  <si>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</si>
  <si>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</si>
  <si>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</si>
  <si>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</si>
  <si>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</si>
  <si>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</si>
  <si>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</si>
  <si>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</si>
  <si>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</si>
  <si>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</si>
  <si>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</si>
  <si>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</si>
  <si>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</si>
  <si>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</si>
  <si>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</si>
  <si>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</si>
  <si>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</si>
  <si>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</si>
  <si>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</si>
  <si>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</si>
  <si>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</si>
  <si>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</si>
  <si>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</si>
  <si>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</si>
  <si>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</si>
  <si>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</si>
  <si>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</si>
  <si>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</si>
  <si>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</si>
  <si>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</si>
  <si>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</si>
  <si>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</si>
  <si>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</si>
  <si>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</si>
  <si>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</si>
  <si>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</si>
  <si>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</si>
  <si>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</si>
  <si>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</si>
  <si>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</si>
  <si>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</si>
  <si>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</si>
  <si>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</si>
  <si>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</si>
  <si>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</si>
  <si>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</si>
  <si>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</si>
  <si>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</si>
  <si>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</si>
  <si>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</si>
  <si>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</si>
  <si>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</si>
  <si>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</si>
  <si>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</si>
  <si>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</si>
  <si>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</si>
  <si>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</si>
  <si>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</si>
  <si>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</si>
  <si>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</si>
  <si>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</si>
  <si>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</si>
  <si>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</si>
  <si>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</si>
  <si>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</si>
  <si>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</si>
  <si>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</si>
  <si>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</si>
  <si>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</si>
  <si>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</si>
  <si>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</si>
  <si>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</si>
  <si>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</si>
  <si>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</si>
  <si>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</si>
  <si>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</si>
  <si>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</si>
  <si>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</si>
  <si>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</si>
  <si>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</si>
  <si>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</si>
  <si>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</si>
  <si>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</si>
  <si>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</si>
  <si>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</si>
  <si>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</si>
  <si>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</si>
  <si>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</si>
  <si>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</si>
  <si>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</si>
  <si>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</si>
  <si>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</si>
  <si>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</si>
  <si>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</si>
  <si>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</si>
  <si>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</si>
  <si>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</si>
  <si>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</si>
  <si>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</si>
  <si>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</si>
  <si>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</si>
  <si>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</si>
  <si>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</si>
  <si>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</si>
  <si>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</si>
  <si>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</si>
  <si>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</si>
  <si>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</si>
  <si>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</si>
  <si>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</si>
  <si>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</si>
  <si>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</si>
  <si>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</si>
  <si>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</si>
  <si>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</si>
  <si>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</si>
  <si>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</si>
  <si>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</si>
  <si>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</si>
  <si>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</si>
  <si>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</si>
  <si>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</si>
  <si>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</si>
  <si>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</si>
  <si>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</si>
  <si>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</si>
  <si>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</si>
  <si>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</si>
  <si>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</si>
  <si>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</si>
  <si>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</si>
  <si>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</si>
  <si>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</si>
  <si>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</si>
  <si>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</si>
  <si>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</si>
  <si>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</si>
  <si>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</si>
  <si>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</si>
  <si>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</si>
  <si>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</si>
  <si>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</si>
  <si>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</si>
  <si>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</si>
  <si>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</si>
  <si>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</si>
  <si>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</si>
  <si>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</si>
  <si>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</si>
  <si>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</si>
  <si>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</si>
  <si>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</si>
  <si>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</si>
  <si>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</si>
  <si>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</si>
  <si>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</si>
  <si>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</si>
  <si>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</si>
  <si>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</si>
  <si>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</si>
  <si>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</si>
  <si>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</si>
  <si>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</si>
  <si>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</si>
  <si>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</si>
  <si>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</si>
  <si>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</si>
  <si>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</si>
  <si>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</si>
  <si>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</si>
  <si>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</si>
  <si>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</si>
  <si>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</si>
  <si>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</si>
  <si>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</si>
  <si>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</si>
  <si>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</si>
  <si>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</si>
  <si>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</si>
  <si>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</si>
  <si>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</si>
  <si>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</si>
  <si>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</si>
  <si>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</si>
  <si>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</si>
  <si>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</si>
  <si>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</si>
  <si>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</si>
  <si>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</si>
  <si>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</si>
  <si>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</si>
  <si>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</si>
  <si>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</si>
  <si>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</si>
  <si>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</si>
  <si>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</si>
  <si>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</si>
  <si>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</si>
  <si>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</si>
  <si>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</si>
  <si>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</si>
  <si>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</si>
  <si>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</si>
  <si>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</si>
  <si>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</si>
  <si>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</si>
  <si>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</si>
  <si>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</si>
  <si>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</si>
  <si>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</si>
  <si>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</si>
  <si>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</si>
  <si>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</si>
  <si>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</si>
  <si>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</si>
  <si>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</si>
  <si>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</si>
  <si>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</si>
  <si>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</si>
  <si>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</si>
  <si>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</si>
  <si>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</si>
  <si>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</si>
  <si>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</si>
  <si>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</si>
  <si>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</si>
  <si>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</si>
  <si>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</si>
  <si>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</si>
  <si>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</si>
  <si>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</si>
  <si>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</si>
  <si>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</si>
  <si>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</si>
  <si>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</si>
  <si>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</si>
  <si>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</si>
  <si>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</si>
  <si>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</si>
  <si>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</si>
  <si>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</si>
  <si>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</si>
  <si>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</si>
  <si>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</si>
  <si>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</si>
  <si>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</si>
  <si>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</si>
  <si>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</si>
  <si>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</si>
  <si>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</si>
  <si>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</si>
  <si>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</si>
  <si>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</si>
  <si>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</si>
  <si>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</si>
  <si>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</si>
  <si>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</si>
  <si>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</si>
  <si>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</si>
  <si>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</si>
  <si>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</si>
  <si>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</si>
  <si>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</si>
  <si>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</si>
  <si>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</si>
  <si>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</si>
  <si>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</si>
  <si>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</si>
  <si>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</si>
  <si>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</si>
  <si>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</si>
  <si>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</si>
  <si>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</si>
  <si>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</si>
  <si>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</si>
  <si>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</si>
  <si>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</si>
  <si>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</si>
  <si>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</si>
  <si>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</si>
  <si>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</si>
  <si>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</si>
  <si>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</si>
  <si>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</si>
  <si>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</si>
  <si>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</si>
  <si>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</si>
  <si>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</si>
  <si>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</si>
  <si>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</si>
  <si>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</si>
  <si>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</si>
  <si>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</si>
  <si>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</si>
  <si>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</si>
  <si>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</si>
  <si>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</si>
  <si>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</si>
  <si>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</si>
  <si>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</si>
  <si>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</si>
  <si>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</si>
  <si>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</si>
  <si>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</si>
  <si>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</si>
  <si>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</si>
  <si>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</si>
  <si>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</si>
  <si>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</si>
  <si>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</si>
  <si>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</si>
  <si>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</si>
  <si>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</si>
  <si>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</si>
  <si>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</si>
  <si>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</si>
  <si>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</si>
  <si>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</si>
  <si>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</si>
  <si>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</si>
  <si>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</si>
  <si>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</si>
  <si>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</si>
  <si>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</si>
  <si>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</si>
  <si>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</si>
  <si>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</si>
  <si>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</si>
  <si>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</si>
  <si>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</si>
  <si>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</si>
  <si>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</si>
  <si>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</si>
  <si>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</si>
  <si>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</si>
  <si>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</si>
  <si>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</si>
  <si>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</si>
  <si>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</si>
  <si>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</si>
  <si>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</si>
  <si>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</si>
  <si>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</si>
  <si>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</si>
  <si>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</si>
  <si>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</si>
  <si>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</si>
  <si>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</si>
  <si>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</si>
  <si>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</si>
  <si>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</si>
  <si>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</si>
  <si>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</si>
  <si>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</si>
  <si>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</si>
  <si>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</si>
  <si>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</si>
  <si>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</si>
  <si>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</si>
  <si>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</si>
  <si>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</si>
  <si>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</si>
  <si>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</si>
  <si>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</si>
  <si>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</si>
  <si>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</si>
  <si>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</si>
  <si>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</si>
  <si>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</si>
  <si>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</si>
  <si>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</si>
  <si>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</si>
  <si>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</si>
  <si>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</si>
  <si>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</si>
  <si>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</si>
  <si>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</si>
  <si>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</si>
  <si>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</si>
  <si>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</si>
  <si>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</si>
  <si>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</si>
  <si>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</si>
  <si>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</si>
  <si>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</si>
  <si>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</si>
  <si>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</si>
  <si>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</si>
  <si>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</si>
  <si>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</si>
  <si>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</si>
  <si>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</si>
  <si>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</si>
  <si>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</si>
  <si>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</si>
  <si>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</si>
  <si>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</si>
  <si>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</si>
  <si>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</si>
  <si>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</si>
  <si>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</si>
  <si>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</si>
  <si>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</si>
  <si>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</si>
  <si>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</si>
  <si>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</si>
  <si>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</si>
  <si>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</si>
  <si>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</si>
  <si>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</si>
  <si>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</si>
  <si>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</si>
  <si>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</si>
  <si>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</si>
  <si>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</si>
  <si>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</si>
  <si>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</si>
  <si>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</si>
  <si>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</si>
  <si>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</si>
  <si>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</si>
  <si>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</si>
  <si>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</si>
  <si>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</si>
  <si>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</si>
  <si>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</si>
  <si>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</si>
  <si>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</si>
  <si>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</si>
  <si>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</si>
  <si>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</si>
  <si>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</si>
  <si>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</si>
  <si>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</si>
  <si>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</si>
  <si>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</si>
  <si>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</si>
  <si>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</si>
  <si>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</si>
  <si>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</si>
  <si>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</si>
  <si>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</si>
  <si>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</si>
  <si>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</si>
  <si>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</si>
  <si>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</si>
  <si>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</si>
  <si>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</si>
  <si>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</si>
  <si>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</si>
  <si>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</si>
  <si>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</si>
  <si>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</si>
  <si>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</si>
  <si>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</si>
  <si>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</si>
  <si>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</si>
  <si>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</si>
  <si>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</si>
  <si>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</si>
  <si>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</si>
  <si>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</si>
  <si>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</si>
  <si>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</si>
  <si>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</si>
  <si>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</si>
  <si>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</si>
  <si>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</si>
  <si>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</si>
  <si>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</si>
  <si>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</si>
  <si>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</si>
  <si>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</si>
  <si>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</si>
  <si>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</si>
  <si>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</si>
  <si>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</si>
  <si>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</si>
  <si>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</si>
  <si>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</si>
  <si>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</si>
  <si>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</si>
  <si>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</si>
  <si>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</si>
  <si>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</si>
  <si>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</si>
  <si>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</si>
  <si>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</si>
  <si>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</si>
  <si>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</si>
  <si>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</si>
  <si>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</si>
  <si>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</si>
  <si>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</si>
  <si>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</si>
  <si>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</si>
  <si>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</si>
  <si>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</si>
  <si>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</si>
  <si>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</si>
  <si>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</si>
  <si>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</si>
  <si>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</si>
  <si>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</si>
  <si>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</si>
  <si>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</si>
  <si>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</si>
  <si>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</si>
  <si>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</si>
  <si>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</si>
  <si>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</si>
  <si>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</si>
  <si>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</si>
  <si>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</si>
  <si>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</si>
  <si>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</si>
  <si>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</si>
  <si>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</si>
  <si>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</si>
  <si>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</si>
  <si>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</si>
  <si>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</si>
  <si>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</si>
  <si>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</si>
  <si>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</si>
  <si>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</si>
  <si>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</si>
  <si>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</si>
  <si>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</si>
  <si>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</si>
  <si>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</si>
  <si>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</si>
  <si>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</si>
  <si>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</si>
  <si>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</si>
  <si>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</si>
  <si>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</si>
  <si>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</si>
  <si>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</si>
  <si>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</si>
  <si>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</si>
  <si>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</si>
  <si>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</si>
  <si>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</si>
  <si>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</si>
  <si>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</si>
  <si>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</si>
  <si>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</si>
  <si>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</si>
  <si>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</si>
  <si>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</si>
  <si>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</si>
  <si>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</si>
  <si>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</si>
  <si>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</si>
  <si>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</si>
  <si>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</si>
  <si>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</si>
  <si>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</si>
  <si>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</si>
  <si>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</si>
  <si>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</si>
  <si>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</si>
  <si>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</si>
  <si>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</si>
  <si>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</si>
  <si>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</si>
  <si>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</si>
  <si>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</si>
  <si>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</si>
  <si>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</si>
  <si>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</si>
  <si>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</si>
  <si>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</si>
  <si>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</si>
  <si>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</si>
  <si>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</si>
  <si>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</si>
  <si>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</si>
  <si>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</si>
  <si>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</si>
  <si>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</si>
  <si>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</si>
  <si>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</si>
  <si>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</si>
  <si>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</si>
  <si>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</si>
  <si>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</si>
  <si>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</si>
  <si>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</si>
  <si>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</si>
  <si>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</si>
  <si>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</si>
  <si>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</si>
  <si>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</si>
  <si>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</si>
  <si>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</si>
  <si>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</si>
  <si>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</si>
  <si>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</si>
  <si>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</si>
  <si>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</si>
  <si>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</si>
  <si>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</si>
  <si>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</si>
  <si>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</si>
  <si>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</si>
  <si>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</si>
  <si>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</si>
  <si>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</si>
  <si>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</si>
  <si>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</si>
  <si>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</si>
  <si>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</si>
  <si>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</si>
  <si>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</si>
  <si>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</si>
  <si>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</si>
  <si>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</si>
  <si>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</si>
  <si>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</si>
  <si>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</si>
  <si>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</si>
  <si>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</si>
  <si>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</si>
  <si>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</si>
  <si>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</si>
  <si>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</si>
  <si>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</si>
  <si>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</si>
  <si>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</si>
  <si>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</si>
  <si>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</si>
  <si>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</si>
  <si>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</si>
  <si>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</si>
  <si>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</si>
  <si>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</si>
  <si>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</si>
  <si>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</si>
  <si>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</si>
  <si>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</si>
  <si>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</si>
  <si>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</si>
  <si>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</si>
  <si>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</si>
  <si>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</si>
  <si>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</si>
  <si>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</si>
  <si>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</si>
  <si>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</si>
  <si>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</si>
  <si>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</si>
  <si>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</si>
  <si>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</si>
  <si>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</si>
  <si>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</si>
  <si>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</si>
  <si>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</si>
  <si>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</si>
  <si>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</si>
  <si>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</si>
  <si>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</si>
  <si>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</si>
  <si>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</si>
  <si>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</si>
  <si>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</si>
  <si>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</si>
  <si>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</si>
  <si>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</si>
  <si>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</si>
  <si>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</si>
  <si>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</si>
  <si>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</si>
  <si>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</si>
  <si>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</si>
  <si>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</si>
  <si>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</si>
  <si>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</si>
  <si>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</si>
  <si>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</si>
  <si>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</si>
  <si>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</si>
  <si>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</si>
  <si>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</si>
  <si>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</si>
  <si>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</si>
  <si>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</si>
  <si>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</si>
  <si>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</si>
  <si>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</si>
  <si>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</si>
  <si>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</si>
  <si>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</si>
  <si>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</si>
  <si>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</si>
  <si>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</si>
  <si>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</si>
  <si>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</si>
  <si>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</si>
  <si>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</si>
  <si>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</si>
  <si>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</si>
  <si>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</si>
  <si>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</si>
  <si>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</si>
  <si>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</si>
  <si>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</si>
  <si>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</si>
  <si>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</si>
  <si>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</si>
  <si>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</si>
  <si>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</si>
  <si>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</si>
  <si>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</si>
  <si>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</si>
  <si>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</si>
  <si>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</si>
  <si>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</si>
  <si>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</si>
  <si>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</si>
  <si>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</si>
  <si>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</si>
  <si>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</si>
  <si>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</si>
  <si>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</si>
  <si>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</si>
  <si>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</si>
  <si>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</si>
  <si>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</si>
  <si>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</si>
  <si>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</si>
  <si>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</si>
  <si>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</si>
  <si>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</si>
  <si>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</si>
  <si>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</si>
  <si>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</si>
  <si>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</si>
  <si>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</si>
  <si>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</si>
  <si>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</si>
  <si>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</si>
  <si>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</si>
  <si>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</si>
  <si>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</si>
  <si>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</si>
  <si>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</si>
  <si>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</si>
  <si>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</si>
  <si>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</si>
  <si>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</si>
  <si>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</si>
  <si>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</si>
  <si>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</si>
  <si>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</si>
  <si>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</si>
  <si>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</si>
  <si>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</si>
  <si>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</si>
  <si>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</si>
  <si>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</si>
  <si>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</si>
  <si>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</si>
  <si>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</si>
  <si>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</si>
  <si>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</si>
  <si>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</si>
  <si>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</si>
  <si>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</si>
  <si>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</si>
  <si>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</si>
  <si>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</si>
  <si>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</si>
  <si>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</si>
  <si>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</si>
  <si>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</si>
  <si>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</si>
  <si>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</si>
  <si>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</si>
  <si>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</si>
  <si>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</si>
  <si>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</si>
  <si>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</si>
  <si>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</si>
  <si>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</si>
  <si>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</si>
  <si>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</si>
  <si>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</si>
  <si>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</si>
  <si>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</si>
  <si>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</si>
  <si>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</si>
  <si>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</si>
  <si>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</si>
  <si>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</si>
  <si>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</si>
  <si>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</si>
  <si>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</si>
  <si>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</si>
  <si>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</si>
  <si>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</si>
  <si>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</si>
  <si>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</si>
  <si>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</si>
  <si>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</si>
  <si>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</si>
  <si>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</si>
  <si>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</si>
  <si>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</si>
  <si>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</si>
  <si>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</si>
  <si>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</si>
  <si>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</si>
  <si>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</si>
  <si>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</si>
  <si>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</si>
  <si>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</si>
  <si>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</si>
  <si>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</si>
  <si>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</si>
  <si>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</si>
  <si>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</si>
  <si>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</si>
  <si>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</si>
  <si>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</si>
  <si>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</si>
  <si>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</si>
  <si>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</si>
  <si>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</si>
  <si>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</si>
  <si>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</si>
  <si>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</si>
  <si>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</si>
  <si>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</si>
  <si>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</si>
  <si>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</si>
  <si>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</si>
  <si>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</si>
  <si>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</si>
  <si>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</si>
  <si>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</si>
  <si>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</si>
  <si>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</si>
  <si>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</si>
  <si>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</si>
  <si>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</si>
  <si>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</si>
  <si>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</si>
  <si>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</si>
  <si>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</si>
  <si>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</si>
  <si>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</si>
  <si>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</si>
  <si>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</si>
  <si>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</si>
  <si>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</si>
  <si>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</si>
  <si>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</si>
  <si>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</si>
  <si>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</si>
  <si>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</si>
  <si>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</si>
  <si>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</si>
  <si>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</si>
  <si>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</si>
  <si>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</si>
  <si>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</si>
  <si>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</si>
  <si>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</si>
  <si>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</si>
  <si>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</si>
  <si>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</si>
  <si>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</si>
  <si>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</si>
  <si>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</si>
  <si>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</si>
  <si>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</si>
  <si>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</si>
  <si>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</si>
  <si>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</si>
  <si>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</si>
  <si>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</si>
  <si>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</si>
  <si>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</si>
  <si>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</si>
  <si>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</si>
  <si>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</si>
  <si>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</si>
  <si>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</si>
  <si>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</si>
  <si>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</si>
  <si>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</si>
  <si>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</si>
  <si>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</si>
  <si>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</si>
  <si>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</si>
  <si>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</si>
  <si>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</si>
  <si>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</si>
  <si>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</si>
  <si>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</si>
  <si>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</si>
  <si>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</si>
  <si>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</si>
  <si>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</si>
  <si>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</si>
  <si>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</si>
  <si>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</si>
  <si>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</si>
  <si>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</si>
  <si>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</si>
  <si>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</si>
  <si>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</si>
  <si>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</si>
  <si>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</si>
  <si>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</si>
  <si>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</si>
  <si>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</si>
  <si>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</si>
  <si>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</si>
  <si>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</si>
  <si>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</si>
  <si>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</si>
  <si>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</si>
  <si>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</si>
  <si>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</si>
  <si>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</si>
  <si>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</si>
  <si>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</si>
  <si>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</si>
  <si>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</si>
  <si>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</si>
  <si>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</si>
  <si>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</si>
  <si>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</si>
  <si>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</si>
  <si>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</si>
  <si>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</si>
  <si>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</si>
  <si>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</si>
  <si>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</si>
  <si>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</si>
  <si>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</si>
  <si>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</si>
  <si>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</si>
  <si>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</si>
  <si>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</si>
  <si>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</si>
  <si>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</si>
  <si>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</si>
  <si>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</si>
  <si>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</si>
  <si>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</si>
  <si>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</si>
  <si>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</si>
  <si>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</si>
  <si>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</si>
  <si>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</si>
  <si>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</si>
  <si>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</si>
  <si>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</si>
  <si>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</si>
  <si>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</si>
  <si>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</si>
  <si>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</si>
  <si>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</si>
  <si>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</si>
  <si>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</si>
  <si>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</si>
  <si>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</si>
  <si>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</si>
  <si>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</si>
  <si>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</si>
  <si>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</si>
  <si>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</si>
  <si>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</si>
  <si>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</si>
  <si>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</si>
  <si>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</si>
  <si>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</si>
  <si>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</si>
  <si>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</si>
  <si>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</si>
  <si>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</si>
  <si>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</si>
  <si>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</si>
  <si>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</si>
  <si>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</si>
  <si>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</si>
  <si>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</si>
  <si>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</si>
  <si>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</si>
  <si>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</si>
  <si>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</si>
  <si>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</si>
  <si>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</si>
  <si>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</si>
  <si>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</si>
  <si>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</si>
  <si>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</si>
  <si>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</si>
  <si>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</si>
  <si>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</si>
  <si>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</si>
  <si>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</si>
  <si>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</si>
  <si>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</si>
  <si>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</si>
  <si>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</si>
  <si>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</si>
  <si>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</si>
  <si>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</si>
  <si>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</si>
  <si>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</si>
  <si>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</si>
  <si>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</si>
  <si>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</si>
  <si>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</si>
  <si>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</si>
  <si>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</si>
  <si>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</si>
  <si>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</si>
  <si>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</si>
  <si>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</si>
  <si>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</si>
  <si>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</si>
  <si>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</si>
  <si>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</si>
  <si>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</si>
  <si>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</si>
  <si>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</si>
  <si>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</si>
  <si>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</si>
  <si>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</si>
  <si>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</si>
  <si>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</si>
  <si>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</si>
  <si>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</si>
  <si>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</si>
  <si>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</si>
  <si>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</si>
  <si>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</si>
  <si>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</si>
  <si>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</si>
  <si>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</si>
  <si>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</si>
  <si>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</si>
  <si>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</si>
  <si>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</si>
  <si>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</si>
  <si>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</si>
  <si>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</si>
  <si>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</si>
  <si>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</si>
  <si>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</si>
  <si>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</si>
  <si>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</si>
  <si>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</si>
  <si>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</si>
  <si>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</si>
  <si>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</si>
  <si>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</si>
  <si>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</si>
  <si>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</si>
  <si>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</si>
  <si>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</si>
  <si>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</si>
  <si>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</si>
  <si>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</si>
  <si>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</si>
  <si>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</si>
  <si>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</si>
  <si>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</si>
  <si>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</si>
  <si>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</si>
  <si>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</si>
  <si>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</si>
  <si>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</si>
  <si>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</si>
  <si>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</si>
  <si>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</si>
  <si>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</si>
  <si>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</si>
  <si>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</si>
  <si>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</si>
  <si>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</si>
  <si>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</si>
  <si>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</si>
  <si>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</si>
  <si>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</si>
  <si>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</si>
  <si>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</si>
  <si>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</si>
  <si>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</si>
  <si>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</si>
  <si>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</si>
  <si>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</si>
  <si>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</si>
  <si>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</si>
  <si>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</si>
  <si>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</si>
  <si>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</si>
  <si>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</si>
  <si>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</si>
  <si>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</si>
  <si>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</si>
  <si>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</si>
  <si>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</si>
  <si>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</si>
  <si>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</si>
  <si>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</si>
  <si>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</si>
  <si>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</si>
  <si>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</si>
  <si>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</si>
  <si>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</si>
  <si>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</si>
  <si>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</si>
  <si>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</si>
  <si>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</si>
  <si>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</si>
  <si>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</si>
  <si>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</si>
  <si>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</si>
  <si>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</si>
  <si>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</si>
  <si>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</si>
  <si>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</si>
  <si>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</si>
  <si>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</si>
  <si>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</si>
  <si>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</si>
  <si>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</si>
  <si>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</si>
  <si>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</si>
  <si>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</si>
  <si>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</si>
  <si>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</si>
  <si>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</si>
  <si>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</si>
  <si>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</si>
  <si>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</si>
  <si>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</si>
  <si>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</si>
  <si>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</si>
  <si>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</si>
  <si>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</si>
  <si>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</si>
  <si>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</si>
  <si>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</si>
  <si>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</si>
  <si>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</si>
  <si>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</si>
  <si>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</si>
  <si>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</si>
  <si>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</si>
  <si>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</si>
  <si>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</si>
  <si>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</si>
  <si>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</si>
  <si>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</si>
  <si>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</si>
  <si>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</si>
  <si>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</si>
  <si>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</si>
  <si>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</si>
  <si>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</si>
  <si>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</si>
  <si>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</si>
  <si>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</si>
  <si>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</si>
  <si>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</si>
  <si>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</si>
  <si>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</si>
  <si>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</si>
  <si>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</si>
  <si>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</si>
  <si>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</si>
  <si>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</si>
  <si>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</si>
  <si>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</si>
  <si>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</si>
  <si>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</si>
  <si>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</si>
  <si>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</si>
  <si>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</si>
  <si>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</si>
  <si>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</si>
  <si>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</si>
  <si>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</si>
  <si>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</si>
  <si>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</si>
  <si>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</si>
  <si>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</si>
  <si>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</si>
  <si>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</si>
  <si>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</si>
  <si>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</si>
  <si>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</si>
  <si>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</si>
  <si>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</si>
  <si>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</si>
  <si>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</si>
  <si>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</si>
  <si>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</si>
  <si>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</si>
  <si>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</si>
  <si>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</si>
  <si>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</si>
  <si>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</si>
  <si>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</si>
  <si>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</si>
  <si>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</si>
  <si>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</si>
  <si>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</si>
  <si>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</si>
  <si>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</si>
  <si>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</si>
  <si>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</si>
  <si>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</si>
  <si>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</si>
  <si>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</si>
  <si>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</si>
  <si>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</si>
  <si>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</si>
  <si>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</si>
  <si>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</si>
  <si>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</si>
  <si>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</si>
  <si>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</si>
  <si>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</si>
  <si>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</si>
  <si>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</si>
  <si>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</si>
  <si>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</si>
  <si>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</si>
  <si>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</si>
  <si>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</si>
  <si>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</si>
  <si>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</si>
  <si>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</si>
  <si>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</si>
  <si>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</si>
  <si>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</si>
  <si>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</si>
  <si>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</si>
  <si>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</si>
  <si>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</si>
  <si>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</si>
  <si>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</si>
  <si>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</si>
  <si>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</si>
  <si>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</si>
  <si>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</si>
  <si>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</si>
  <si>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</si>
  <si>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</si>
  <si>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</si>
  <si>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</si>
  <si>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</si>
  <si>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</si>
  <si>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</si>
  <si>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</si>
  <si>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</si>
  <si>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</si>
  <si>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</si>
  <si>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</si>
  <si>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</si>
  <si>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</si>
  <si>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</si>
  <si>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</si>
  <si>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</si>
  <si>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</si>
  <si>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</si>
  <si>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</si>
  <si>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</si>
  <si>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</si>
  <si>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</si>
  <si>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</si>
  <si>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</si>
  <si>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</si>
  <si>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</si>
  <si>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</si>
  <si>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</si>
  <si>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</si>
  <si>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</si>
  <si>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</si>
  <si>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</si>
  <si>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</si>
  <si>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</si>
  <si>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</si>
  <si>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</si>
  <si>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</si>
  <si>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</si>
  <si>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</si>
  <si>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</si>
  <si>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</si>
  <si>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</si>
  <si>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</si>
  <si>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</si>
  <si>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</si>
  <si>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</si>
  <si>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</si>
  <si>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</si>
  <si>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</si>
  <si>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</si>
  <si>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</si>
  <si>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</si>
  <si>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</si>
  <si>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</si>
  <si>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</si>
  <si>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</si>
  <si>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</si>
  <si>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</si>
  <si>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</si>
  <si>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</si>
  <si>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</si>
  <si>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</si>
  <si>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</si>
  <si>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</si>
  <si>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</si>
  <si>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</si>
  <si>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</si>
  <si>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</si>
  <si>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</si>
  <si>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</si>
  <si>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</si>
  <si>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</si>
  <si>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</si>
  <si>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</si>
  <si>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</si>
  <si>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</si>
  <si>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</si>
  <si>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</si>
  <si>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</si>
  <si>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</si>
  <si>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</si>
  <si>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</si>
  <si>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</si>
  <si>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</si>
  <si>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</si>
  <si>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</si>
  <si>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</si>
  <si>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</si>
  <si>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</si>
  <si>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</si>
  <si>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</si>
  <si>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</si>
  <si>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</si>
  <si>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</si>
  <si>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</si>
  <si>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</si>
  <si>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</si>
  <si>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</si>
  <si>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</si>
  <si>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</si>
  <si>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</si>
  <si>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</si>
  <si>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</si>
  <si>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</si>
  <si>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</si>
  <si>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</si>
  <si>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</si>
  <si>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</si>
  <si>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</si>
  <si>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</si>
  <si>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</si>
  <si>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</si>
  <si>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</si>
  <si>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</si>
  <si>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</si>
  <si>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</si>
  <si>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</si>
  <si>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</si>
  <si>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</si>
  <si>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</si>
  <si>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</si>
  <si>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</si>
  <si>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</si>
  <si>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</si>
  <si>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</si>
  <si>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</si>
  <si>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</si>
  <si>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</si>
  <si>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</si>
  <si>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</si>
  <si>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</si>
  <si>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</si>
  <si>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</si>
  <si>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</si>
  <si>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</si>
  <si>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</si>
  <si>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</si>
  <si>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</si>
  <si>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</si>
  <si>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</si>
  <si>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</si>
  <si>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</si>
  <si>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</si>
  <si>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</si>
  <si>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</si>
  <si>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</si>
  <si>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</si>
  <si>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</si>
  <si>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</si>
  <si>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</si>
  <si>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</si>
  <si>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</si>
  <si>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</si>
  <si>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</si>
  <si>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</si>
  <si>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</si>
  <si>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</si>
  <si>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</si>
  <si>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</si>
  <si>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</si>
  <si>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</si>
  <si>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</si>
  <si>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</si>
  <si>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</si>
  <si>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</si>
  <si>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</si>
  <si>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</si>
  <si>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</si>
  <si>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</si>
  <si>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</si>
  <si>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</si>
  <si>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</si>
  <si>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</si>
  <si>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</si>
  <si>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</si>
  <si>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</si>
  <si>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</si>
  <si>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</si>
  <si>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</si>
  <si>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</si>
  <si>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</si>
  <si>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</si>
  <si>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</si>
  <si>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</si>
  <si>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</si>
  <si>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</si>
  <si>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</si>
  <si>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</si>
  <si>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</si>
  <si>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</si>
  <si>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</si>
  <si>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</si>
  <si>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</si>
  <si>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</si>
  <si>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</si>
  <si>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</si>
  <si>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</si>
  <si>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</si>
  <si>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</si>
  <si>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</si>
  <si>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</si>
  <si>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</si>
  <si>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</si>
  <si>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</si>
  <si>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</si>
  <si>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</si>
  <si>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</si>
  <si>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</si>
  <si>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</si>
  <si>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</si>
  <si>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</si>
  <si>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</si>
  <si>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</si>
  <si>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</si>
  <si>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</si>
  <si>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</si>
  <si>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</si>
  <si>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</si>
  <si>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</si>
  <si>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</si>
  <si>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</si>
  <si>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</si>
  <si>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</si>
  <si>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</si>
  <si>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</si>
  <si>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</si>
  <si>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</si>
  <si>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</si>
  <si>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</si>
  <si>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</si>
  <si>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</si>
  <si>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</si>
  <si>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</si>
  <si>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</si>
  <si>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</si>
  <si>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</si>
  <si>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</si>
  <si>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</si>
  <si>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</si>
  <si>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</si>
  <si>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</si>
  <si>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</si>
  <si>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</si>
  <si>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</si>
  <si>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</si>
  <si>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</si>
  <si>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</si>
  <si>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</si>
  <si>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</si>
  <si>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</si>
  <si>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</si>
  <si>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</si>
  <si>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</si>
  <si>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</si>
  <si>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</si>
  <si>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</si>
  <si>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</si>
  <si>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</si>
  <si>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</si>
  <si>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</si>
  <si>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</si>
  <si>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</si>
  <si>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</si>
  <si>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</si>
  <si>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</si>
  <si>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</si>
  <si>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</si>
  <si>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</si>
  <si>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</si>
  <si>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</si>
  <si>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</si>
  <si>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</si>
  <si>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</si>
  <si>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</si>
  <si>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</si>
  <si>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</si>
  <si>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</si>
  <si>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</si>
  <si>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</si>
  <si>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</si>
  <si>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</si>
  <si>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</si>
  <si>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</si>
  <si>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</si>
  <si>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</si>
  <si>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</si>
  <si>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</si>
  <si>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</si>
  <si>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</si>
  <si>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</si>
  <si>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</si>
  <si>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</si>
  <si>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</si>
  <si>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</si>
  <si>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</si>
  <si>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</si>
  <si>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</si>
  <si>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</si>
  <si>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</si>
  <si>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</si>
  <si>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</si>
  <si>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</si>
  <si>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</si>
  <si>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</si>
  <si>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</si>
  <si>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</si>
  <si>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</si>
  <si>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</si>
  <si>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</si>
  <si>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</si>
  <si>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</si>
  <si>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</si>
  <si>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</si>
  <si>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</si>
  <si>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</si>
  <si>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</si>
  <si>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</si>
  <si>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</si>
  <si>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</si>
  <si>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</si>
  <si>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</si>
  <si>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</si>
  <si>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</si>
  <si>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</si>
  <si>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</si>
  <si>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</si>
  <si>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</si>
  <si>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</si>
  <si>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</si>
  <si>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</si>
  <si>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</si>
  <si>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</si>
  <si>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</si>
  <si>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</si>
  <si>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</si>
  <si>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</si>
  <si>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</si>
  <si>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</si>
  <si>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</si>
  <si>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</si>
  <si>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</si>
  <si>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</si>
  <si>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</si>
  <si>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</si>
  <si>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</si>
  <si>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</si>
  <si>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</si>
  <si>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</si>
  <si>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</si>
  <si>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</si>
  <si>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</si>
  <si>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</si>
  <si>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</si>
  <si>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</si>
  <si>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</si>
  <si>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</si>
  <si>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</si>
  <si>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</si>
  <si>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</si>
  <si>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</si>
  <si>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</si>
  <si>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</si>
  <si>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</si>
  <si>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</si>
  <si>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</si>
  <si>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</si>
  <si>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</si>
  <si>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</si>
  <si>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</si>
  <si>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</si>
  <si>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</si>
  <si>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</si>
  <si>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</si>
  <si>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</si>
  <si>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</si>
  <si>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</si>
  <si>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</si>
  <si>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</si>
  <si>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</si>
  <si>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</si>
  <si>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</si>
  <si>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</si>
  <si>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</si>
  <si>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</si>
  <si>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</si>
  <si>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</si>
  <si>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</si>
  <si>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</si>
  <si>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</si>
  <si>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</si>
  <si>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</si>
  <si>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</si>
  <si>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</si>
  <si>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</si>
  <si>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</si>
  <si>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</si>
  <si>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</si>
  <si>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</si>
  <si>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</si>
  <si>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</si>
  <si>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</si>
  <si>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</si>
  <si>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</si>
  <si>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</si>
  <si>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</si>
  <si>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</si>
  <si>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</si>
  <si>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</si>
  <si>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</si>
  <si>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</si>
  <si>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</si>
  <si>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</si>
  <si>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</si>
  <si>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</si>
  <si>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</si>
  <si>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</si>
  <si>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</si>
  <si>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</si>
  <si>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</si>
  <si>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</si>
  <si>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</si>
  <si>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</si>
  <si>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</si>
  <si>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</si>
  <si>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</si>
  <si>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</si>
  <si>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</si>
  <si>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</si>
  <si>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</si>
  <si>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</si>
  <si>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</si>
  <si>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</si>
  <si>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</si>
  <si>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</si>
  <si>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</si>
  <si>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</si>
  <si>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</si>
  <si>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</si>
  <si>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</si>
  <si>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</si>
  <si>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</si>
  <si>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</si>
  <si>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</si>
  <si>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</si>
  <si>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</si>
  <si>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</si>
  <si>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</si>
  <si>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</si>
  <si>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</si>
  <si>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</si>
  <si>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</si>
  <si>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</si>
  <si>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</si>
  <si>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</si>
  <si>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</si>
  <si>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</si>
  <si>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</si>
  <si>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</si>
  <si>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</si>
  <si>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</si>
  <si>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</si>
  <si>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</si>
  <si>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</si>
  <si>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</si>
  <si>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</si>
  <si>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</si>
  <si>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</si>
  <si>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</si>
  <si>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</si>
  <si>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</si>
  <si>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</si>
  <si>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</si>
  <si>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</si>
  <si>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</si>
  <si>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</si>
  <si>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</si>
  <si>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</si>
  <si>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</si>
  <si>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</si>
  <si>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</si>
  <si>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</si>
  <si>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</si>
  <si>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</si>
  <si>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</si>
  <si>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</si>
  <si>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</si>
  <si>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</si>
  <si>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</si>
  <si>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</si>
  <si>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</si>
  <si>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</si>
  <si>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</si>
  <si>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</si>
  <si>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</si>
  <si>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</si>
  <si>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</si>
  <si>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</si>
  <si>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</si>
  <si>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</si>
  <si>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</si>
  <si>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</si>
  <si>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</si>
  <si>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</si>
  <si>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</si>
  <si>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</si>
  <si>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</si>
  <si>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</si>
  <si>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</si>
  <si>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</si>
  <si>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</si>
  <si>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</si>
  <si>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</si>
  <si>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</si>
  <si>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</si>
  <si>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</si>
  <si>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</si>
  <si>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</si>
  <si>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</si>
  <si>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</si>
  <si>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</si>
  <si>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</si>
  <si>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</si>
  <si>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</si>
  <si>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</si>
  <si>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</si>
  <si>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</si>
  <si>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</si>
  <si>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</si>
  <si>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</si>
  <si>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</si>
  <si>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</si>
  <si>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</si>
  <si>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</si>
  <si>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</si>
  <si>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</si>
  <si>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</si>
  <si>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</si>
  <si>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</si>
  <si>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</si>
  <si>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</si>
  <si>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</si>
  <si>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</si>
  <si>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</si>
  <si>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</si>
  <si>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</si>
  <si>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</si>
  <si>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</si>
  <si>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</si>
  <si>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</si>
  <si>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</si>
  <si>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</si>
  <si>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</si>
  <si>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</si>
  <si>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</si>
  <si>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</si>
  <si>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</si>
  <si>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</si>
  <si>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</si>
  <si>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</si>
  <si>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</si>
  <si>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</si>
  <si>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</si>
  <si>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</si>
  <si>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</si>
  <si>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</si>
  <si>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</si>
  <si>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</si>
  <si>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</si>
  <si>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</si>
  <si>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</si>
  <si>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</si>
  <si>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</si>
  <si>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</si>
  <si>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</si>
  <si>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</si>
  <si>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</si>
  <si>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</si>
  <si>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</si>
  <si>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</si>
  <si>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</si>
  <si>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</si>
  <si>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</si>
  <si>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</si>
  <si>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</si>
  <si>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</si>
  <si>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</si>
  <si>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</si>
  <si>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</si>
  <si>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</si>
  <si>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</si>
  <si>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</si>
  <si>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</si>
  <si>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</si>
  <si>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</si>
  <si>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</si>
  <si>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</si>
  <si>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</si>
  <si>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</si>
  <si>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</si>
  <si>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</si>
  <si>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</si>
  <si>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</si>
  <si>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</si>
  <si>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</si>
  <si>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</si>
  <si>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</si>
  <si>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</si>
  <si>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</si>
  <si>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</si>
  <si>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</si>
  <si>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</si>
  <si>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</si>
  <si>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</si>
  <si>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</si>
  <si>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</si>
  <si>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</si>
  <si>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</si>
  <si>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</si>
  <si>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</si>
  <si>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</si>
  <si>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</si>
  <si>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</si>
  <si>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</si>
  <si>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</si>
  <si>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</si>
  <si>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</si>
  <si>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</si>
  <si>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</si>
  <si>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</si>
  <si>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</si>
  <si>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</si>
  <si>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</si>
  <si>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</si>
  <si>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</si>
  <si>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</si>
  <si>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</si>
  <si>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</si>
  <si>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</si>
  <si>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</si>
  <si>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</si>
  <si>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</si>
  <si>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</si>
  <si>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</si>
  <si>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</si>
  <si>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</si>
  <si>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</si>
  <si>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</si>
  <si>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</si>
  <si>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</si>
  <si>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</si>
  <si>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</si>
  <si>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</si>
  <si>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</si>
  <si>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</si>
  <si>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</si>
  <si>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</si>
  <si>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</si>
  <si>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</si>
  <si>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</si>
  <si>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</si>
  <si>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</si>
  <si>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</si>
  <si>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</si>
  <si>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</si>
  <si>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</si>
  <si>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</si>
  <si>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</si>
  <si>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</si>
  <si>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</si>
  <si>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</si>
  <si>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</si>
  <si>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</si>
  <si>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</si>
  <si>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</si>
  <si>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</si>
  <si>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</si>
  <si>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</si>
  <si>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</si>
  <si>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</si>
  <si>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</si>
  <si>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</si>
  <si>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</si>
  <si>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</si>
  <si>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</si>
  <si>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</si>
  <si>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</si>
  <si>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</si>
  <si>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</si>
  <si>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</si>
  <si>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</si>
  <si>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</si>
  <si>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</si>
  <si>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</si>
  <si>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</si>
  <si>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</si>
  <si>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</si>
  <si>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</si>
  <si>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</si>
  <si>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</si>
  <si>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</si>
  <si>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</si>
  <si>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</si>
  <si>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</si>
  <si>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</si>
  <si>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</si>
  <si>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</si>
  <si>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</si>
  <si>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</si>
  <si>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</si>
  <si>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</si>
  <si>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</si>
  <si>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</si>
  <si>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</si>
  <si>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</si>
  <si>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</si>
  <si>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</si>
  <si>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</si>
  <si>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</si>
  <si>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</si>
  <si>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</si>
  <si>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</si>
  <si>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</si>
  <si>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</si>
  <si>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</si>
  <si>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</si>
  <si>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</si>
  <si>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</si>
  <si>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</si>
  <si>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</si>
  <si>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</si>
  <si>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</si>
  <si>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</si>
  <si>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</si>
  <si>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</si>
  <si>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</si>
  <si>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</si>
  <si>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</si>
  <si>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</si>
  <si>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</si>
  <si>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</si>
  <si>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</si>
  <si>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</si>
  <si>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</si>
  <si>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</si>
  <si>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</si>
  <si>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</si>
  <si>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</si>
  <si>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</si>
  <si>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</si>
  <si>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</si>
  <si>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</si>
  <si>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</si>
  <si>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</si>
  <si>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</si>
  <si>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</si>
  <si>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</si>
  <si>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</si>
  <si>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</si>
  <si>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</si>
  <si>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</si>
  <si>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</si>
  <si>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</si>
  <si>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</si>
  <si>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</si>
  <si>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</si>
  <si>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</si>
  <si>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</si>
  <si>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</si>
  <si>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</si>
  <si>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</si>
  <si>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</si>
  <si>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</si>
  <si>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</si>
  <si>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</si>
  <si>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</si>
  <si>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</si>
  <si>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</si>
  <si>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</si>
  <si>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</si>
  <si>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</si>
  <si>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</si>
  <si>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</si>
  <si>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</si>
  <si>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</si>
  <si>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</si>
  <si>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</si>
  <si>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</si>
  <si>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</si>
  <si>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</si>
  <si>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</si>
  <si>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</si>
  <si>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</si>
  <si>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</si>
  <si>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</si>
  <si>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</si>
  <si>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</si>
  <si>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</si>
  <si>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</si>
  <si>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</si>
  <si>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</si>
  <si>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</si>
  <si>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</si>
  <si>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</si>
  <si>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</si>
  <si>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</si>
  <si>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</si>
  <si>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</si>
  <si>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</si>
  <si>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</si>
  <si>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</si>
  <si>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</si>
  <si>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</si>
  <si>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</si>
  <si>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</si>
  <si>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</si>
  <si>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</si>
  <si>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</si>
  <si>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</si>
  <si>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</si>
  <si>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</si>
  <si>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</si>
  <si>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</si>
  <si>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</si>
  <si>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</si>
  <si>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</si>
  <si>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</si>
  <si>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</si>
  <si>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</si>
  <si>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</si>
  <si>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</si>
  <si>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</si>
  <si>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</si>
  <si>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</si>
  <si>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</si>
  <si>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</si>
  <si>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</si>
  <si>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</si>
  <si>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</si>
  <si>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</si>
  <si>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</si>
  <si>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</si>
  <si>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</si>
  <si>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</si>
  <si>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</si>
  <si>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</si>
  <si>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</si>
  <si>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</si>
  <si>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</si>
  <si>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</si>
  <si>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</si>
  <si>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</si>
  <si>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</si>
  <si>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</si>
  <si>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</si>
  <si>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</si>
  <si>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</si>
  <si>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</si>
  <si>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</si>
  <si>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</si>
  <si>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</si>
  <si>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</si>
  <si>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</si>
  <si>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</si>
  <si>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</si>
  <si>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</si>
  <si>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</si>
  <si>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</si>
  <si>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</si>
  <si>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</si>
  <si>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</si>
  <si>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</si>
  <si>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</si>
  <si>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</si>
  <si>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</si>
  <si>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</si>
  <si>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</si>
  <si>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</si>
  <si>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</si>
  <si>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</si>
  <si>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</si>
  <si>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</si>
  <si>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</si>
  <si>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</si>
  <si>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</si>
  <si>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</si>
  <si>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</si>
  <si>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</si>
  <si>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</si>
  <si>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</si>
  <si>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</si>
  <si>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</si>
  <si>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</si>
  <si>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</si>
  <si>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</si>
  <si>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</si>
  <si>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</si>
  <si>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</si>
  <si>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</si>
  <si>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</si>
  <si>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</si>
  <si>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</si>
  <si>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</si>
  <si>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</si>
  <si>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</si>
  <si>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</si>
  <si>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</si>
  <si>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</si>
  <si>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</si>
  <si>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</si>
  <si>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</si>
  <si>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</si>
  <si>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</si>
  <si>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</si>
  <si>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</si>
  <si>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</si>
  <si>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</si>
  <si>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</si>
  <si>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</si>
  <si>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</si>
  <si>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</si>
  <si>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</si>
  <si>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</si>
  <si>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</si>
  <si>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</si>
  <si>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</si>
  <si>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</si>
  <si>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</si>
  <si>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</si>
  <si>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</si>
  <si>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</si>
  <si>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</si>
  <si>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</si>
  <si>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</si>
  <si>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</si>
  <si>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</si>
  <si>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</si>
  <si>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</si>
  <si>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</si>
  <si>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</si>
  <si>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</si>
  <si>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</si>
  <si>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</si>
  <si>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</si>
  <si>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</si>
  <si>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</si>
  <si>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</si>
  <si>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</si>
  <si>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</si>
  <si>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</si>
  <si>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</si>
  <si>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</si>
  <si>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</si>
  <si>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</si>
  <si>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</si>
  <si>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</si>
  <si>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</si>
  <si>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</si>
  <si>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</si>
  <si>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</si>
  <si>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</si>
  <si>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</si>
  <si>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</si>
  <si>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</si>
  <si>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</si>
  <si>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</si>
  <si>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</si>
  <si>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</si>
  <si>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</si>
  <si>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</si>
  <si>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</si>
  <si>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</si>
  <si>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</si>
  <si>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</si>
  <si>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</si>
  <si>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</si>
  <si>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</si>
  <si>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</si>
  <si>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</si>
  <si>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</si>
  <si>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</si>
  <si>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</si>
  <si>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</si>
  <si>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</si>
  <si>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</si>
  <si>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</si>
  <si>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</si>
  <si>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</si>
  <si>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</si>
  <si>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</si>
  <si>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</si>
  <si>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</si>
  <si>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</si>
  <si>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</si>
  <si>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</si>
  <si>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</si>
  <si>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</si>
  <si>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</si>
  <si>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</si>
  <si>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</si>
  <si>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</si>
  <si>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</si>
  <si>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</si>
  <si>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</si>
  <si>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</si>
  <si>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</si>
  <si>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</si>
  <si>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</si>
  <si>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</si>
  <si>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</si>
  <si>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</si>
  <si>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</si>
  <si>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</si>
  <si>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</si>
  <si>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</si>
  <si>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</si>
  <si>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</si>
  <si>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</si>
  <si>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</si>
  <si>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</si>
  <si>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</si>
  <si>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</si>
  <si>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</si>
  <si>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</si>
  <si>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</si>
  <si>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</si>
  <si>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</si>
  <si>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</si>
  <si>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</si>
  <si>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</si>
  <si>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</si>
  <si>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</si>
  <si>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</si>
  <si>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</si>
  <si>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</si>
  <si>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</si>
  <si>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</si>
  <si>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</si>
  <si>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</si>
  <si>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</si>
  <si>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</si>
  <si>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</si>
  <si>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</si>
  <si>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</si>
  <si>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</si>
  <si>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</si>
  <si>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</si>
  <si>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</si>
  <si>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</si>
  <si>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</si>
  <si>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</si>
  <si>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</si>
  <si>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</si>
  <si>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</si>
  <si>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</si>
  <si>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</si>
  <si>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</si>
  <si>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</si>
  <si>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</si>
  <si>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</si>
  <si>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</si>
  <si>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</si>
  <si>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</si>
  <si>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</si>
  <si>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</si>
  <si>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</si>
  <si>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</si>
  <si>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</si>
  <si>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</si>
  <si>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</si>
  <si>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</si>
  <si>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</si>
  <si>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</si>
  <si>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</si>
  <si>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</si>
  <si>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</si>
  <si>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</si>
  <si>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</si>
  <si>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</si>
  <si>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</si>
  <si>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</si>
  <si>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</si>
  <si>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</si>
  <si>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</si>
  <si>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</si>
  <si>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</si>
  <si>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</si>
  <si>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</si>
  <si>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</si>
  <si>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</si>
  <si>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</si>
  <si>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</si>
  <si>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</si>
  <si>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</si>
  <si>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</si>
  <si>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</si>
  <si>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</si>
  <si>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</si>
  <si>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</si>
  <si>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</si>
  <si>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</si>
  <si>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</si>
  <si>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</si>
  <si>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</si>
  <si>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</si>
  <si>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</si>
  <si>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</si>
  <si>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</si>
  <si>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</si>
  <si>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</si>
  <si>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</si>
  <si>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</si>
  <si>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</si>
  <si>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</si>
  <si>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</si>
  <si>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</si>
  <si>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</si>
  <si>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</si>
  <si>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</si>
  <si>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</si>
  <si>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</si>
  <si>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</si>
  <si>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</si>
  <si>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</si>
  <si>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</si>
  <si>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</si>
  <si>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</si>
  <si>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</si>
  <si>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</si>
  <si>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</si>
  <si>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</si>
  <si>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</si>
  <si>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</si>
  <si>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</si>
  <si>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</si>
  <si>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</si>
  <si>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</si>
  <si>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</si>
  <si>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</si>
  <si>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</si>
  <si>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</si>
  <si>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</si>
  <si>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</si>
  <si>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</si>
  <si>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</si>
  <si>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</si>
  <si>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</si>
  <si>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</si>
  <si>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</si>
  <si>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</si>
  <si>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</si>
  <si>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</si>
  <si>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</si>
  <si>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</si>
  <si>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</si>
  <si>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</si>
  <si>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</si>
  <si>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</si>
  <si>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</si>
  <si>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</si>
  <si>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</si>
  <si>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</si>
  <si>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</si>
  <si>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</si>
  <si>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</si>
  <si>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</si>
  <si>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</si>
  <si>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</si>
  <si>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</si>
  <si>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</si>
  <si>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</si>
  <si>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</si>
  <si>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</si>
  <si>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</si>
  <si>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</si>
  <si>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</si>
  <si>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</si>
  <si>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</si>
  <si>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</si>
  <si>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</si>
  <si>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</si>
  <si>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</si>
  <si>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</si>
  <si>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</si>
  <si>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</si>
  <si>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</si>
  <si>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</si>
  <si>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</si>
  <si>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</si>
  <si>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</si>
  <si>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</si>
  <si>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</si>
  <si>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</si>
  <si>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</si>
  <si>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</si>
  <si>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</si>
  <si>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</si>
  <si>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</si>
  <si>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</si>
  <si>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</si>
  <si>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</si>
  <si>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</si>
  <si>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</si>
  <si>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</si>
  <si>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</si>
  <si>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</si>
  <si>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</si>
  <si>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</si>
  <si>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</si>
  <si>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</si>
  <si>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</si>
  <si>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</si>
  <si>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</si>
  <si>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</si>
  <si>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</si>
  <si>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</si>
  <si>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</si>
  <si>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</si>
  <si>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</si>
  <si>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</si>
  <si>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</si>
  <si>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</si>
  <si>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</si>
  <si>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</si>
  <si>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</si>
  <si>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</si>
  <si>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</si>
  <si>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</si>
  <si>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</si>
  <si>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</si>
  <si>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</si>
  <si>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</si>
  <si>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</si>
  <si>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</si>
  <si>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</si>
  <si>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</si>
  <si>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</si>
  <si>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</si>
  <si>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</si>
  <si>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</si>
  <si>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</si>
  <si>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</si>
  <si>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</si>
  <si>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</si>
  <si>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</si>
  <si>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</si>
  <si>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</si>
  <si>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</si>
  <si>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</si>
  <si>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</si>
  <si>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</si>
  <si>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</si>
  <si>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</si>
  <si>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</si>
  <si>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</si>
  <si>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</si>
  <si>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</si>
  <si>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</si>
  <si>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</si>
  <si>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</si>
  <si>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</si>
  <si>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</si>
  <si>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</si>
  <si>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</si>
  <si>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</si>
  <si>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</si>
  <si>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</si>
  <si>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</si>
  <si>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</si>
  <si>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</si>
  <si>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</si>
  <si>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</si>
  <si>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</si>
  <si>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</si>
  <si>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</si>
  <si>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</si>
  <si>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</si>
  <si>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</si>
  <si>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</si>
  <si>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</si>
  <si>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</si>
  <si>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</si>
  <si>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</si>
  <si>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</si>
  <si>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</si>
  <si>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</si>
  <si>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</si>
  <si>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</si>
  <si>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</si>
  <si>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</si>
  <si>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</si>
  <si>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</si>
  <si>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</si>
  <si>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</si>
  <si>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</si>
  <si>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</si>
  <si>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</si>
  <si>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</si>
  <si>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</si>
  <si>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</si>
  <si>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</si>
  <si>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</si>
  <si>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</si>
  <si>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</si>
  <si>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</si>
  <si>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</si>
  <si>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</si>
  <si>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</si>
  <si>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</si>
  <si>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</si>
  <si>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</si>
  <si>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</si>
  <si>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</si>
  <si>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</si>
  <si>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</si>
  <si>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</si>
  <si>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</si>
  <si>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</si>
  <si>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</si>
  <si>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</si>
  <si>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</si>
  <si>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</si>
  <si>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</si>
  <si>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</si>
  <si>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</si>
  <si>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</si>
  <si>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</si>
  <si>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</si>
  <si>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</si>
  <si>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</si>
  <si>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</si>
  <si>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</si>
  <si>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</si>
  <si>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</si>
  <si>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</si>
  <si>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</si>
  <si>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</si>
  <si>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</si>
  <si>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</si>
  <si>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</si>
  <si>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</si>
  <si>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</si>
  <si>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</si>
  <si>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</si>
  <si>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</si>
  <si>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</si>
  <si>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</si>
  <si>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</si>
  <si>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</si>
  <si>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</si>
  <si>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</si>
  <si>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</si>
  <si>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</si>
  <si>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</si>
  <si>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</si>
  <si>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</si>
  <si>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</si>
  <si>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</si>
  <si>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</si>
  <si>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</si>
  <si>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</si>
  <si>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</si>
  <si>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</si>
  <si>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</si>
  <si>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</si>
  <si>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</si>
  <si>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</si>
  <si>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</si>
  <si>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</si>
  <si>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</si>
  <si>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</si>
  <si>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</si>
  <si>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</si>
  <si>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</si>
  <si>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</si>
  <si>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</si>
  <si>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</si>
  <si>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</si>
  <si>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</si>
  <si>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</si>
  <si>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</si>
  <si>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</si>
  <si>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</si>
  <si>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</si>
  <si>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</si>
  <si>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</si>
  <si>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</si>
  <si>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</si>
  <si>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</si>
  <si>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</si>
  <si>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</si>
  <si>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</si>
  <si>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</si>
  <si>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</si>
  <si>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</si>
  <si>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</si>
  <si>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</si>
  <si>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</si>
  <si>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</si>
  <si>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</si>
  <si>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</si>
  <si>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</si>
  <si>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</si>
  <si>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</si>
  <si>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</si>
  <si>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</si>
  <si>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</si>
  <si>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</si>
  <si>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</si>
  <si>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</si>
  <si>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</si>
  <si>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</si>
  <si>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</si>
  <si>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</si>
  <si>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</si>
  <si>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</si>
  <si>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</si>
  <si>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</si>
  <si>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</si>
  <si>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</si>
  <si>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</si>
  <si>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</si>
  <si>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</si>
  <si>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</si>
  <si>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</si>
  <si>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</si>
  <si>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</si>
  <si>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</si>
  <si>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</si>
  <si>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</si>
  <si>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</si>
  <si>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</si>
  <si>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</si>
  <si>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</si>
  <si>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</si>
  <si>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</si>
  <si>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</si>
  <si>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</si>
  <si>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</si>
  <si>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</si>
  <si>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</si>
  <si>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</si>
  <si>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</si>
  <si>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</si>
  <si>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</si>
  <si>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</si>
  <si>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</si>
  <si>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</si>
  <si>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</si>
  <si>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</si>
  <si>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</si>
  <si>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</si>
  <si>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</si>
  <si>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</si>
  <si>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</si>
  <si>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</si>
  <si>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</si>
  <si>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</si>
  <si>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</si>
  <si>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</si>
  <si>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</si>
  <si>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</si>
  <si>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</si>
  <si>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</si>
  <si>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</si>
  <si>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</si>
  <si>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</si>
  <si>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</si>
  <si>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</si>
  <si>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</si>
  <si>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</si>
  <si>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</si>
  <si>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</si>
  <si>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</si>
  <si>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</si>
  <si>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</si>
  <si>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</si>
  <si>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</si>
  <si>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</si>
  <si>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</si>
  <si>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</si>
  <si>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</si>
  <si>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</si>
  <si>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</si>
  <si>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</si>
  <si>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</si>
  <si>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</si>
  <si>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</si>
  <si>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</si>
  <si>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</si>
  <si>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</si>
  <si>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</si>
  <si>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</si>
  <si>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</si>
  <si>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</si>
  <si>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</si>
  <si>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</si>
  <si>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</si>
  <si>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</si>
  <si>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</si>
  <si>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</si>
  <si>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</si>
  <si>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</si>
  <si>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</si>
  <si>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</si>
  <si>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</si>
  <si>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</si>
  <si>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</si>
  <si>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</si>
  <si>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</si>
  <si>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</si>
  <si>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</si>
  <si>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</si>
  <si>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</si>
  <si>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</si>
  <si>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</si>
  <si>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</si>
  <si>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</si>
  <si>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</si>
  <si>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</si>
  <si>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</si>
  <si>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</si>
  <si>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</si>
  <si>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</si>
  <si>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</si>
  <si>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</si>
  <si>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</si>
  <si>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</si>
  <si>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</si>
  <si>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</si>
  <si>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</si>
  <si>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</si>
  <si>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</si>
  <si>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</si>
  <si>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</si>
  <si>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</si>
  <si>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</si>
  <si>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</si>
  <si>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</si>
  <si>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</si>
  <si>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</si>
  <si>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</si>
  <si>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</si>
  <si>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</si>
  <si>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</si>
  <si>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</si>
  <si>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</si>
  <si>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</si>
  <si>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</si>
  <si>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</si>
  <si>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</si>
  <si>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</si>
  <si>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</si>
  <si>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</si>
  <si>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</si>
  <si>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</si>
  <si>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</si>
  <si>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</si>
  <si>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</si>
  <si>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</si>
  <si>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</si>
  <si>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</si>
  <si>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</si>
  <si>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</si>
  <si>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</si>
  <si>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</si>
  <si>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</si>
  <si>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</si>
  <si>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</si>
  <si>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</si>
  <si>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</si>
  <si>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</si>
  <si>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</si>
  <si>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</si>
  <si>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</si>
  <si>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</si>
  <si>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</si>
  <si>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</si>
  <si>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</si>
  <si>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</si>
  <si>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</si>
  <si>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</si>
  <si>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</si>
  <si>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</si>
  <si>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</si>
  <si>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</si>
  <si>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</si>
  <si>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</si>
  <si>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</si>
  <si>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</si>
  <si>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</si>
  <si>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</si>
  <si>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</si>
  <si>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</si>
  <si>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</si>
  <si>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</si>
  <si>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</si>
  <si>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</si>
  <si>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</si>
  <si>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</si>
  <si>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</si>
  <si>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</si>
  <si>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</si>
  <si>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</si>
  <si>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</si>
  <si>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</si>
  <si>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</si>
  <si>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</si>
  <si>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</si>
  <si>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</si>
  <si>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</si>
  <si>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</si>
  <si>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</si>
  <si>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</si>
  <si>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</si>
  <si>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</si>
  <si>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</si>
  <si>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</si>
  <si>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</si>
  <si>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</si>
  <si>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</si>
  <si>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</si>
  <si>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</si>
  <si>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</si>
  <si>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</si>
  <si>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</si>
  <si>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</si>
  <si>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</si>
  <si>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</si>
  <si>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</si>
  <si>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</si>
  <si>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</si>
  <si>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</si>
  <si>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</si>
  <si>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</si>
  <si>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</si>
  <si>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</si>
  <si>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</si>
  <si>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</si>
  <si>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</si>
  <si>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</si>
  <si>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</si>
  <si>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</si>
  <si>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</si>
  <si>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</si>
  <si>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</si>
  <si>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</si>
  <si>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</si>
  <si>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</si>
  <si>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</si>
  <si>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</si>
  <si>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</si>
  <si>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</si>
  <si>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</si>
  <si>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</si>
  <si>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</si>
  <si>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</si>
  <si>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</si>
  <si>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</si>
  <si>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</si>
  <si>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</si>
  <si>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</si>
  <si>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</si>
  <si>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</si>
  <si>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</si>
  <si>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</si>
  <si>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</si>
  <si>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</si>
  <si>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</si>
  <si>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</si>
  <si>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</si>
  <si>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</si>
  <si>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</si>
  <si>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</si>
  <si>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</si>
  <si>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</si>
  <si>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</si>
  <si>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</si>
  <si>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</si>
  <si>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</si>
  <si>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</si>
  <si>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</si>
  <si>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</si>
  <si>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</si>
  <si>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</si>
  <si>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</si>
  <si>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</si>
  <si>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</si>
  <si>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</si>
  <si>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</si>
  <si>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</si>
  <si>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</si>
  <si>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</si>
  <si>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</si>
  <si>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</si>
  <si>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</si>
  <si>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</si>
  <si>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</si>
  <si>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</si>
  <si>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</si>
  <si>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</si>
  <si>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</si>
  <si>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</si>
  <si>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</si>
  <si>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</si>
  <si>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</si>
  <si>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</si>
  <si>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</si>
  <si>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</si>
  <si>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</si>
  <si>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</si>
  <si>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</si>
  <si>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</si>
  <si>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</si>
  <si>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</si>
  <si>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</si>
  <si>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</si>
  <si>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</si>
  <si>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</si>
  <si>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</si>
  <si>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</si>
  <si>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</si>
  <si>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</si>
  <si>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</si>
  <si>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</si>
  <si>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</si>
  <si>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</si>
  <si>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</si>
  <si>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</si>
  <si>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</si>
  <si>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</si>
  <si>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</si>
  <si>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</si>
  <si>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</si>
  <si>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</si>
  <si>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</si>
  <si>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</si>
  <si>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</si>
  <si>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</si>
  <si>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</si>
  <si>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</si>
  <si>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</si>
  <si>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</si>
  <si>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</si>
  <si>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</si>
  <si>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</si>
  <si>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</si>
  <si>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</si>
  <si>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</si>
  <si>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</si>
  <si>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</si>
  <si>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</si>
  <si>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</si>
  <si>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</si>
  <si>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</si>
  <si>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</si>
  <si>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</si>
  <si>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</si>
  <si>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</si>
  <si>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</si>
  <si>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</si>
  <si>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</si>
  <si>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</si>
  <si>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</si>
  <si>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</si>
  <si>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</si>
  <si>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</si>
  <si>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</si>
  <si>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</si>
  <si>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</si>
  <si>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</si>
  <si>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</si>
  <si>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</si>
  <si>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</si>
  <si>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</si>
  <si>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</si>
  <si>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</si>
  <si>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</si>
  <si>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</si>
  <si>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</si>
  <si>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</si>
  <si>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</si>
  <si>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</si>
  <si>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</si>
  <si>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</si>
  <si>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</si>
  <si>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</si>
  <si>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</si>
  <si>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</si>
  <si>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</si>
  <si>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</si>
  <si>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</si>
  <si>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</si>
  <si>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</si>
  <si>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</si>
  <si>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</si>
  <si>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</si>
  <si>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</si>
  <si>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</si>
  <si>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</si>
  <si>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</si>
  <si>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</si>
  <si>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</si>
  <si>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</si>
  <si>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</si>
  <si>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</si>
  <si>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</si>
  <si>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</si>
  <si>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</si>
  <si>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</si>
  <si>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</si>
  <si>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</si>
  <si>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</si>
  <si>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</si>
  <si>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</si>
  <si>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</si>
  <si>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</si>
  <si>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</si>
  <si>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</si>
  <si>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</si>
  <si>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</si>
  <si>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</si>
  <si>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</si>
  <si>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</si>
  <si>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</si>
  <si>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</si>
  <si>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</si>
  <si>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</si>
  <si>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</si>
  <si>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</si>
  <si>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</si>
  <si>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</si>
  <si>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</si>
  <si>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</si>
  <si>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</si>
  <si>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</si>
  <si>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</si>
  <si>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</si>
  <si>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</si>
  <si>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</si>
  <si>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</si>
  <si>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</si>
  <si>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</si>
  <si>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</si>
  <si>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</si>
  <si>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</si>
  <si>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</si>
  <si>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</si>
  <si>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</si>
  <si>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</si>
  <si>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</si>
  <si>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</si>
  <si>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</si>
  <si>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</si>
  <si>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</si>
  <si>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</si>
  <si>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</si>
  <si>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</si>
  <si>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</si>
  <si>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</si>
  <si>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</si>
  <si>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</si>
  <si>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</si>
  <si>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</si>
  <si>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</si>
  <si>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</si>
  <si>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</si>
  <si>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</si>
  <si>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</si>
  <si>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</si>
  <si>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</si>
  <si>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</si>
  <si>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</si>
  <si>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</si>
  <si>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</si>
  <si>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</si>
  <si>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</si>
  <si>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</si>
  <si>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</si>
  <si>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</si>
  <si>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</si>
  <si>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</si>
  <si>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</si>
  <si>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</si>
  <si>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</si>
  <si>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</si>
  <si>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</si>
  <si>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</si>
  <si>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</si>
  <si>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</si>
  <si>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</si>
  <si>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</si>
  <si>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</si>
  <si>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</si>
  <si>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</si>
  <si>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</si>
  <si>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</si>
  <si>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</si>
  <si>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</si>
  <si>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</si>
  <si>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</si>
  <si>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</si>
  <si>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</si>
  <si>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</si>
  <si>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</si>
  <si>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</si>
  <si>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</si>
  <si>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</si>
  <si>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</si>
  <si>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</si>
  <si>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</si>
  <si>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</si>
  <si>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</si>
  <si>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</si>
  <si>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</si>
  <si>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</si>
  <si>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</si>
  <si>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</si>
  <si>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</si>
  <si>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</si>
  <si>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</si>
  <si>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</si>
  <si>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</si>
  <si>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</si>
  <si>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</si>
  <si>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</si>
  <si>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</si>
  <si>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</si>
  <si>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</si>
  <si>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</si>
  <si>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</si>
  <si>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</si>
  <si>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</si>
  <si>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</si>
  <si>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</si>
  <si>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</si>
  <si>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</si>
  <si>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</si>
  <si>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</si>
  <si>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</si>
  <si>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</si>
  <si>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</si>
  <si>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</si>
  <si>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</si>
  <si>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</si>
  <si>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</si>
  <si>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</si>
  <si>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</si>
  <si>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</si>
  <si>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</si>
  <si>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</si>
  <si>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</si>
  <si>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</si>
  <si>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</si>
  <si>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</si>
  <si>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</si>
  <si>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</si>
  <si>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</si>
  <si>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</si>
  <si>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</si>
  <si>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</si>
  <si>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</si>
  <si>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</si>
  <si>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</si>
  <si>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</si>
  <si>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</si>
  <si>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</si>
  <si>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</si>
  <si>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</si>
  <si>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</si>
  <si>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</si>
  <si>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</si>
  <si>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</si>
  <si>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</si>
  <si>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</si>
  <si>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</si>
  <si>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</si>
  <si>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</si>
  <si>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</si>
  <si>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</si>
  <si>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</si>
  <si>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</si>
  <si>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</si>
  <si>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</si>
  <si>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</si>
  <si>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</si>
  <si>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</si>
  <si>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</si>
  <si>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</si>
  <si>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</si>
  <si>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</si>
  <si>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</si>
  <si>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</si>
  <si>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</si>
  <si>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</si>
  <si>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</si>
  <si>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</si>
  <si>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</si>
  <si>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</si>
  <si>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</si>
  <si>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</si>
  <si>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</si>
  <si>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</si>
  <si>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</si>
  <si>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</si>
  <si>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</si>
  <si>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</si>
  <si>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</si>
  <si>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</si>
  <si>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</si>
  <si>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</si>
  <si>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</si>
  <si>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</si>
  <si>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</si>
  <si>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</si>
  <si>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</si>
  <si>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</si>
  <si>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</si>
  <si>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</si>
  <si>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</si>
  <si>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</si>
  <si>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</si>
  <si>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</si>
  <si>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</si>
  <si>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</si>
  <si>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</si>
  <si>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</si>
  <si>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</si>
  <si>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</si>
  <si>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</si>
  <si>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</si>
  <si>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</si>
  <si>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</si>
  <si>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</si>
  <si>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</si>
  <si>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</si>
  <si>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</si>
  <si>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</si>
  <si>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</si>
  <si>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</si>
  <si>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</si>
  <si>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</si>
  <si>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</si>
  <si>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</si>
  <si>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</si>
  <si>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</si>
  <si>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</si>
  <si>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</si>
  <si>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</si>
  <si>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</si>
  <si>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</si>
  <si>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</si>
  <si>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</si>
  <si>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</si>
  <si>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</si>
  <si>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</si>
  <si>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</si>
  <si>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</si>
  <si>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</si>
  <si>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</si>
  <si>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</si>
  <si>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</si>
  <si>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</si>
  <si>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</si>
  <si>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</si>
  <si>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</si>
  <si>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</si>
  <si>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</si>
  <si>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</si>
  <si>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</si>
  <si>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</si>
  <si>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</si>
  <si>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</si>
  <si>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</si>
  <si>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</si>
  <si>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</si>
  <si>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</si>
  <si>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</si>
  <si>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</si>
  <si>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</si>
  <si>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</si>
  <si>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</si>
  <si>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</si>
  <si>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</si>
  <si>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</si>
  <si>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</si>
  <si>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</si>
  <si>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</si>
  <si>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</si>
  <si>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</si>
  <si>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</si>
  <si>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</si>
  <si>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</si>
  <si>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</si>
  <si>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</si>
  <si>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</si>
  <si>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</si>
  <si>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</si>
  <si>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</si>
  <si>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</si>
  <si>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</si>
  <si>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</si>
  <si>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</si>
  <si>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</si>
  <si>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</si>
  <si>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</si>
  <si>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</si>
  <si>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</si>
  <si>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</si>
  <si>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</si>
  <si>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</si>
  <si>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</si>
  <si>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</si>
  <si>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</si>
  <si>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</si>
  <si>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</si>
  <si>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</si>
  <si>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</si>
  <si>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</si>
  <si>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</si>
  <si>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</si>
  <si>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</si>
  <si>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</si>
  <si>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</si>
  <si>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</si>
  <si>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</si>
  <si>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</si>
  <si>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</si>
  <si>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</si>
  <si>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</si>
  <si>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</si>
  <si>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</si>
  <si>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</si>
  <si>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</si>
  <si>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</si>
  <si>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</si>
  <si>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</si>
  <si>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</si>
  <si>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</si>
  <si>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</si>
  <si>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</si>
  <si>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</si>
  <si>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</si>
  <si>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</si>
  <si>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</si>
  <si>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</si>
  <si>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</si>
  <si>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</si>
  <si>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</si>
  <si>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</si>
  <si>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</si>
  <si>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</si>
  <si>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</si>
  <si>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</si>
  <si>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</si>
  <si>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</si>
  <si>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</si>
  <si>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</si>
  <si>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</si>
  <si>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</si>
  <si>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</si>
  <si>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</si>
  <si>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</si>
  <si>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</si>
  <si>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</si>
  <si>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</si>
  <si>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</si>
  <si>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</si>
  <si>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</si>
  <si>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</si>
  <si>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</si>
  <si>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</si>
  <si>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</si>
  <si>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</si>
  <si>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</si>
  <si>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</si>
  <si>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</si>
  <si>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</si>
  <si>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</si>
  <si>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</si>
  <si>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</si>
  <si>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</si>
  <si>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</si>
  <si>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</si>
  <si>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</si>
  <si>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</si>
  <si>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</si>
  <si>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</si>
  <si>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</si>
  <si>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</si>
  <si>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</si>
  <si>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</si>
  <si>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</si>
  <si>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</si>
  <si>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</si>
  <si>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</si>
  <si>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</si>
  <si>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</si>
  <si>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</si>
  <si>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</si>
  <si>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</si>
  <si>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</si>
  <si>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</si>
  <si>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</si>
  <si>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</si>
  <si>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</si>
  <si>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</si>
  <si>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</si>
  <si>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</si>
  <si>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</si>
  <si>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</si>
  <si>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</si>
  <si>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</si>
  <si>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</si>
  <si>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</si>
  <si>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</si>
  <si>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</si>
  <si>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</si>
  <si>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</si>
  <si>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</si>
  <si>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</si>
  <si>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</si>
  <si>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</si>
  <si>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</si>
  <si>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</si>
  <si>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</si>
  <si>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</si>
  <si>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</si>
  <si>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</si>
  <si>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</si>
  <si>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</si>
  <si>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</si>
  <si>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</si>
  <si>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</si>
  <si>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</si>
  <si>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</si>
  <si>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</si>
  <si>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</si>
  <si>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</si>
  <si>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</si>
  <si>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</si>
  <si>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</si>
  <si>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</si>
  <si>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</si>
  <si>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</si>
  <si>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</si>
  <si>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</si>
  <si>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</si>
  <si>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</si>
  <si>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</si>
  <si>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</si>
  <si>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</si>
  <si>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</si>
  <si>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</si>
  <si>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</si>
  <si>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</si>
  <si>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</si>
  <si>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</si>
  <si>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</si>
  <si>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</si>
  <si>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</si>
  <si>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</si>
  <si>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</si>
  <si>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</si>
  <si>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</si>
  <si>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</si>
  <si>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</si>
  <si>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</si>
  <si>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</si>
  <si>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</si>
  <si>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</si>
  <si>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</si>
  <si>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</si>
  <si>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</si>
  <si>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</si>
  <si>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</si>
  <si>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</si>
  <si>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</si>
  <si>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</si>
  <si>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</si>
  <si>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</si>
  <si>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</si>
  <si>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</si>
  <si>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</si>
  <si>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</si>
  <si>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</si>
  <si>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</si>
  <si>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</si>
  <si>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</si>
  <si>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</si>
  <si>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</si>
  <si>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</si>
  <si>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</si>
  <si>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</si>
  <si>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</si>
  <si>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</si>
  <si>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</si>
  <si>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</si>
  <si>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</si>
  <si>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</si>
  <si>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</si>
  <si>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</si>
  <si>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</si>
  <si>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</si>
  <si>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</si>
  <si>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</si>
  <si>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</si>
  <si>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</si>
  <si>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</si>
  <si>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</si>
  <si>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</si>
  <si>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</si>
  <si>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</si>
  <si>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</si>
  <si>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</si>
  <si>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</si>
  <si>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</si>
  <si>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</si>
  <si>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</si>
  <si>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</si>
  <si>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</si>
  <si>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</si>
  <si>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</si>
  <si>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</si>
  <si>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</si>
  <si>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</si>
  <si>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</si>
  <si>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</si>
  <si>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</si>
  <si>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</si>
  <si>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</si>
  <si>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</si>
  <si>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</si>
  <si>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</si>
  <si>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</si>
  <si>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</si>
  <si>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</si>
  <si>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</si>
  <si>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</si>
  <si>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</si>
  <si>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</si>
  <si>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</si>
  <si>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</si>
  <si>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</si>
  <si>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</si>
  <si>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</si>
  <si>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</si>
  <si>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</si>
  <si>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</si>
  <si>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</si>
  <si>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</si>
  <si>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</si>
  <si>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</si>
  <si>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</si>
  <si>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</si>
  <si>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</si>
  <si>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</si>
  <si>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</si>
  <si>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</si>
  <si>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</si>
  <si>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</si>
  <si>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</si>
  <si>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</si>
  <si>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</si>
  <si>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</si>
  <si>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</si>
  <si>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</si>
  <si>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</si>
  <si>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</si>
  <si>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</si>
  <si>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</si>
  <si>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</si>
  <si>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</si>
  <si>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</si>
  <si>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</si>
  <si>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</si>
  <si>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</si>
  <si>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</si>
  <si>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</si>
  <si>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</si>
  <si>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</si>
  <si>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</si>
  <si>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</si>
  <si>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</si>
  <si>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</si>
  <si>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</si>
  <si>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</si>
  <si>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</si>
  <si>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</si>
  <si>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</si>
  <si>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</si>
  <si>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</si>
  <si>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</si>
  <si>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</si>
  <si>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</si>
  <si>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</si>
  <si>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</si>
  <si>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</si>
  <si>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</si>
  <si>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</si>
  <si>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</si>
  <si>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</si>
  <si>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</si>
  <si>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</si>
  <si>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</si>
  <si>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</si>
  <si>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</si>
  <si>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</si>
  <si>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</si>
  <si>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</si>
  <si>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</si>
  <si>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</si>
  <si>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</si>
  <si>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</si>
  <si>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</si>
  <si>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</si>
  <si>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</si>
  <si>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</si>
  <si>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</si>
  <si>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</si>
  <si>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</si>
  <si>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</si>
  <si>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</si>
  <si>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</si>
  <si>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</si>
  <si>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</si>
  <si>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</si>
  <si>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</si>
  <si>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</si>
  <si>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</si>
  <si>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</si>
  <si>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</si>
  <si>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</si>
  <si>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</si>
  <si>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</si>
  <si>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</si>
  <si>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</si>
  <si>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</si>
  <si>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</si>
  <si>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</si>
  <si>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</si>
  <si>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</si>
  <si>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</si>
  <si>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</si>
  <si>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</si>
  <si>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</si>
  <si>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</si>
  <si>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</si>
  <si>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</si>
  <si>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</si>
  <si>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</si>
  <si>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</si>
  <si>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</si>
  <si>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</si>
  <si>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</si>
  <si>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</si>
  <si>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</si>
  <si>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</si>
  <si>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</si>
  <si>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</si>
  <si>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</si>
  <si>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</si>
  <si>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</si>
  <si>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</si>
  <si>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</si>
  <si>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</si>
  <si>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</si>
  <si>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</si>
  <si>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</si>
  <si>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</si>
  <si>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</si>
  <si>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</si>
  <si>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</si>
  <si>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</si>
  <si>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</si>
  <si>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</si>
  <si>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</si>
  <si>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</si>
  <si>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</si>
  <si>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</si>
  <si>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</si>
  <si>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</si>
  <si>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</si>
  <si>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</si>
  <si>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</si>
  <si>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</si>
  <si>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</si>
  <si>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</si>
  <si>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</si>
  <si>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</si>
  <si>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</si>
  <si>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</si>
  <si>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</si>
  <si>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</si>
  <si>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</si>
  <si>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</si>
  <si>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</si>
  <si>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</si>
  <si>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</si>
  <si>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</si>
  <si>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</si>
  <si>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</si>
  <si>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</si>
  <si>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</si>
  <si>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</si>
  <si>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</si>
  <si>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</si>
  <si>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</si>
  <si>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</si>
  <si>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</si>
  <si>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</si>
  <si>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</si>
  <si>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</si>
  <si>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</si>
  <si>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</si>
  <si>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</si>
  <si>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</si>
  <si>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</si>
  <si>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</si>
  <si>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</si>
  <si>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</si>
  <si>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</si>
  <si>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</si>
  <si>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</si>
  <si>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</si>
  <si>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</si>
  <si>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</si>
  <si>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</si>
  <si>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</si>
  <si>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</si>
  <si>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</si>
  <si>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</si>
  <si>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</si>
  <si>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</si>
  <si>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</si>
  <si>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</si>
  <si>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</si>
  <si>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</si>
  <si>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</si>
  <si>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</si>
  <si>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</si>
  <si>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</si>
  <si>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</si>
  <si>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</si>
  <si>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</si>
  <si>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</si>
  <si>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</si>
  <si>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</si>
  <si>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</si>
  <si>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</si>
  <si>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</si>
  <si>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</si>
  <si>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</si>
  <si>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</si>
  <si>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</si>
  <si>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</si>
  <si>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</si>
  <si>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</si>
  <si>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</si>
  <si>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</si>
  <si>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</si>
  <si>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</si>
  <si>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</si>
  <si>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</si>
  <si>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</si>
  <si>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</si>
  <si>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</si>
  <si>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</si>
  <si>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</si>
  <si>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</si>
  <si>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</si>
  <si>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</si>
  <si>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</si>
  <si>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</si>
  <si>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</si>
  <si>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</si>
  <si>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</si>
  <si>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</si>
  <si>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</si>
  <si>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</si>
  <si>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</si>
  <si>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</si>
  <si>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</si>
  <si>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</si>
  <si>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</si>
  <si>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</si>
  <si>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</si>
  <si>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</si>
  <si>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</si>
  <si>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</si>
  <si>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</si>
  <si>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</si>
  <si>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</si>
  <si>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</si>
  <si>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</si>
  <si>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</si>
  <si>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</si>
  <si>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</si>
  <si>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</si>
  <si>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</si>
  <si>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</si>
  <si>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</si>
  <si>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</si>
  <si>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</si>
  <si>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</si>
  <si>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</si>
  <si>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</si>
  <si>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</si>
  <si>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</si>
  <si>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</si>
  <si>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</si>
  <si>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</si>
  <si>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</si>
  <si>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</si>
  <si>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</si>
  <si>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</si>
  <si>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</si>
  <si>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</si>
  <si>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</si>
  <si>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</si>
  <si>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</si>
  <si>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</si>
  <si>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</si>
  <si>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</si>
  <si>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</si>
  <si>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</si>
  <si>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</si>
  <si>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</si>
  <si>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</si>
  <si>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</si>
  <si>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</si>
  <si>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</si>
  <si>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</si>
  <si>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</si>
  <si>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</si>
  <si>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</si>
  <si>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</si>
  <si>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</si>
  <si>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</si>
  <si>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</si>
  <si>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</si>
  <si>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</si>
  <si>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</si>
  <si>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</si>
  <si>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</si>
  <si>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</si>
  <si>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</si>
  <si>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</si>
  <si>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</si>
  <si>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</si>
  <si>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</si>
  <si>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</si>
  <si>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</si>
  <si>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</si>
  <si>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</si>
  <si>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</si>
  <si>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</si>
  <si>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</si>
  <si>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</si>
  <si>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</si>
  <si>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</si>
  <si>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</si>
  <si>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</si>
  <si>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</si>
  <si>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</si>
  <si>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</si>
  <si>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</si>
  <si>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</si>
  <si>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</si>
  <si>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</si>
  <si>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</si>
  <si>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</si>
  <si>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</si>
  <si>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</si>
  <si>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</si>
  <si>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</si>
  <si>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</si>
  <si>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</si>
  <si>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</si>
  <si>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</si>
  <si>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</si>
  <si>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</si>
  <si>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</si>
  <si>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</si>
  <si>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</si>
  <si>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</si>
  <si>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</si>
  <si>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</si>
  <si>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</si>
  <si>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</si>
  <si>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</si>
  <si>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</si>
  <si>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</si>
  <si>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</si>
  <si>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</si>
  <si>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</si>
  <si>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</si>
  <si>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</si>
  <si>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</si>
  <si>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</si>
  <si>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</si>
  <si>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</si>
  <si>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</si>
  <si>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</si>
  <si>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</si>
  <si>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</si>
  <si>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</si>
  <si>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</si>
  <si>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</si>
  <si>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</si>
  <si>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</si>
  <si>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</si>
  <si>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</si>
  <si>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</si>
  <si>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</si>
  <si>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</si>
  <si>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</si>
  <si>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</si>
  <si>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</si>
  <si>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</si>
  <si>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</si>
  <si>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</si>
  <si>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</si>
  <si>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</si>
  <si>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</si>
  <si>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</si>
  <si>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</si>
  <si>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</si>
  <si>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</si>
  <si>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</si>
  <si>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</si>
  <si>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</si>
  <si>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</si>
  <si>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</si>
  <si>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</si>
  <si>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</si>
  <si>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</si>
  <si>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</si>
  <si>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</si>
  <si>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</si>
  <si>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</si>
  <si>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</si>
  <si>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</si>
  <si>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</si>
  <si>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</si>
  <si>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</si>
  <si>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</si>
  <si>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</si>
  <si>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</si>
  <si>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</si>
  <si>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</si>
  <si>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</si>
  <si>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</si>
  <si>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</si>
  <si>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</si>
  <si>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</si>
  <si>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</si>
  <si>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</si>
  <si>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</si>
  <si>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</si>
  <si>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</si>
  <si>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</si>
  <si>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</si>
  <si>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</si>
  <si>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</si>
  <si>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</si>
  <si>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</si>
  <si>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</si>
  <si>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</si>
  <si>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</si>
  <si>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</si>
  <si>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</si>
  <si>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</si>
  <si>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</si>
  <si>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</si>
  <si>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</si>
  <si>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</si>
  <si>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</si>
  <si>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</si>
  <si>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</si>
  <si>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</si>
  <si>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</si>
  <si>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</si>
  <si>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</si>
  <si>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</si>
  <si>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</si>
  <si>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</si>
  <si>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</si>
  <si>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</si>
  <si>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</si>
  <si>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</si>
  <si>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</si>
  <si>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</si>
  <si>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</si>
  <si>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</si>
  <si>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</si>
  <si>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</si>
  <si>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</si>
  <si>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</si>
  <si>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</si>
  <si>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</si>
  <si>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</si>
  <si>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</si>
  <si>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</si>
  <si>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</si>
  <si>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</si>
  <si>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</si>
  <si>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</si>
  <si>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</si>
  <si>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</si>
  <si>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</si>
  <si>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</si>
  <si>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</si>
  <si>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</si>
  <si>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</si>
  <si>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</si>
  <si>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</si>
  <si>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</si>
  <si>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</si>
  <si>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</si>
  <si>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</si>
  <si>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</si>
  <si>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</si>
  <si>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</si>
  <si>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</si>
  <si>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</si>
  <si>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</si>
  <si>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</si>
  <si>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</si>
  <si>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</si>
  <si>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</si>
  <si>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</si>
  <si>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</si>
  <si>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</si>
  <si>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</si>
  <si>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</si>
  <si>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</si>
  <si>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</si>
  <si>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</si>
  <si>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</si>
  <si>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</si>
  <si>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</si>
  <si>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</si>
  <si>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</si>
  <si>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</si>
  <si>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</si>
  <si>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</si>
  <si>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</si>
  <si>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</si>
  <si>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</si>
  <si>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</si>
  <si>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</si>
  <si>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</si>
  <si>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</si>
  <si>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</si>
  <si>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</si>
  <si>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</si>
  <si>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</si>
  <si>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</si>
  <si>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</si>
  <si>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</si>
  <si>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</si>
  <si>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</si>
  <si>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</si>
  <si>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</si>
  <si>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</si>
  <si>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</si>
  <si>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</si>
  <si>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</si>
  <si>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</si>
  <si>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</si>
  <si>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</si>
  <si>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</si>
  <si>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</si>
  <si>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</si>
  <si>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</si>
  <si>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</si>
  <si>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</si>
  <si>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</si>
  <si>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</si>
  <si>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</si>
  <si>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</si>
  <si>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</si>
  <si>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</si>
  <si>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</si>
  <si>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</si>
  <si>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</si>
  <si>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</si>
  <si>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</si>
  <si>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</si>
  <si>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</si>
  <si>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</si>
  <si>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</si>
  <si>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</si>
  <si>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</si>
  <si>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</si>
  <si>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</si>
  <si>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</si>
  <si>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</si>
  <si>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</si>
  <si>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</si>
  <si>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</si>
  <si>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</si>
  <si>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</si>
  <si>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</si>
  <si>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</si>
  <si>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</si>
  <si>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</si>
  <si>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</si>
  <si>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</si>
  <si>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</si>
  <si>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</si>
  <si>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</si>
  <si>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</si>
  <si>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</si>
  <si>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</si>
  <si>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</si>
  <si>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</si>
  <si>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</si>
  <si>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</si>
  <si>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</si>
  <si>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</si>
  <si>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</si>
  <si>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</si>
  <si>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</si>
  <si>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</si>
  <si>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</si>
  <si>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</si>
  <si>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</si>
  <si>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</si>
  <si>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</si>
  <si>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</si>
  <si>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</si>
  <si>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</si>
  <si>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</si>
  <si>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</si>
  <si>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</si>
  <si>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</si>
  <si>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</si>
  <si>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</si>
  <si>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</si>
  <si>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</si>
  <si>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</si>
  <si>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</si>
  <si>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</si>
  <si>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</si>
  <si>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</si>
  <si>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</si>
  <si>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</si>
  <si>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</si>
  <si>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</si>
  <si>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</si>
  <si>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</si>
  <si>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</si>
  <si>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</si>
  <si>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</si>
  <si>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</si>
  <si>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</si>
  <si>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</si>
  <si>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</si>
  <si>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</si>
  <si>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</si>
  <si>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</si>
  <si>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</si>
  <si>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</si>
  <si>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</si>
  <si>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</si>
  <si>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</si>
  <si>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</si>
  <si>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</si>
  <si>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</si>
  <si>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</si>
  <si>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</si>
  <si>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</si>
  <si>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</si>
  <si>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</si>
  <si>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</si>
  <si>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</si>
  <si>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</si>
  <si>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</si>
  <si>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</si>
  <si>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</si>
  <si>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</si>
  <si>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</si>
  <si>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</si>
  <si>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</si>
  <si>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</si>
  <si>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</si>
  <si>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</si>
  <si>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</si>
  <si>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</si>
  <si>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</si>
  <si>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</si>
  <si>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</si>
  <si>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</si>
  <si>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</si>
  <si>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</si>
  <si>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</si>
  <si>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</si>
  <si>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</si>
  <si>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</si>
  <si>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</si>
  <si>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</si>
  <si>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</si>
  <si>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</si>
  <si>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</si>
  <si>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</si>
  <si>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</si>
  <si>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</si>
  <si>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</si>
  <si>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</si>
  <si>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</si>
  <si>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</si>
  <si>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</si>
  <si>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</si>
  <si>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</si>
  <si>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</si>
  <si>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</si>
  <si>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</si>
  <si>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</si>
  <si>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</si>
  <si>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</si>
  <si>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</si>
  <si>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</si>
  <si>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</si>
  <si>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</si>
  <si>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</si>
  <si>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</si>
  <si>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</si>
  <si>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</si>
  <si>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</si>
  <si>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</si>
  <si>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</si>
  <si>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</si>
  <si>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</si>
  <si>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</si>
  <si>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</si>
  <si>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</si>
  <si>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</si>
  <si>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</si>
  <si>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</si>
  <si>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</si>
  <si>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</si>
  <si>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</si>
  <si>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</si>
  <si>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</si>
  <si>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</si>
  <si>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</si>
  <si>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</si>
  <si>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</si>
  <si>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</si>
  <si>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</si>
  <si>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</si>
  <si>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</si>
  <si>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</si>
  <si>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</si>
  <si>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</si>
  <si>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</si>
  <si>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</si>
  <si>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</si>
  <si>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</si>
  <si>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</si>
  <si>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</si>
  <si>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</si>
  <si>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</si>
  <si>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</si>
  <si>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</si>
  <si>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</si>
  <si>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</si>
  <si>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</si>
  <si>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</si>
  <si>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</si>
  <si>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</si>
  <si>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</si>
  <si>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</si>
  <si>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</si>
  <si>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</si>
  <si>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</si>
  <si>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</si>
  <si>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</si>
  <si>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</si>
  <si>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</si>
  <si>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</si>
  <si>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</si>
  <si>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</si>
  <si>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</si>
  <si>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</si>
  <si>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</si>
  <si>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</si>
  <si>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</si>
  <si>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</si>
  <si>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</si>
  <si>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</si>
  <si>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</si>
  <si>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</si>
  <si>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</si>
  <si>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</si>
  <si>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</si>
  <si>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</si>
  <si>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</si>
  <si>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</si>
  <si>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</si>
  <si>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</si>
  <si>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</si>
  <si>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</si>
  <si>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</si>
  <si>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</si>
  <si>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</si>
  <si>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</si>
  <si>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</si>
  <si>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</si>
  <si>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</si>
  <si>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</si>
  <si>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</si>
  <si>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</si>
  <si>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</si>
  <si>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</si>
  <si>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</si>
  <si>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</si>
  <si>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</si>
  <si>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</si>
  <si>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</si>
  <si>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</si>
  <si>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</si>
  <si>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</si>
  <si>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</si>
  <si>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</si>
  <si>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</si>
  <si>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</si>
  <si>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</si>
  <si>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</si>
  <si>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</si>
  <si>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</si>
  <si>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</si>
  <si>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</si>
  <si>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</si>
  <si>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</si>
  <si>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</si>
  <si>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</si>
  <si>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</si>
  <si>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</si>
  <si>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</si>
  <si>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</si>
  <si>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</si>
  <si>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</si>
  <si>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</si>
  <si>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</si>
  <si>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</si>
  <si>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</si>
  <si>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</si>
  <si>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</si>
  <si>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</si>
  <si>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</si>
  <si>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</si>
  <si>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</si>
  <si>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</si>
  <si>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</si>
  <si>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</si>
  <si>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</si>
  <si>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</si>
  <si>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</si>
  <si>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</si>
  <si>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</si>
  <si>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</si>
  <si>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</si>
  <si>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</si>
  <si>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</si>
  <si>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</si>
  <si>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</si>
  <si>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</si>
  <si>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</si>
  <si>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</si>
  <si>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</si>
  <si>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</si>
  <si>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</si>
  <si>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</si>
  <si>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</si>
  <si>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</si>
  <si>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</si>
  <si>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</si>
  <si>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</si>
  <si>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</si>
  <si>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</si>
  <si>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</si>
  <si>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</si>
  <si>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</si>
  <si>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</si>
  <si>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</si>
  <si>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</si>
  <si>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</si>
  <si>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</si>
  <si>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</si>
  <si>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</si>
  <si>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</si>
  <si>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</si>
  <si>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</si>
  <si>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</si>
  <si>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</si>
  <si>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</si>
  <si>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</si>
  <si>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</si>
  <si>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</si>
  <si>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</si>
  <si>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</si>
  <si>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</si>
  <si>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</si>
  <si>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</si>
  <si>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</si>
  <si>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</si>
  <si>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</si>
  <si>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</si>
  <si>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</si>
  <si>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</si>
  <si>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</si>
  <si>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</si>
  <si>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</si>
  <si>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</si>
  <si>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</si>
  <si>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</si>
  <si>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</si>
  <si>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</si>
  <si>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</si>
  <si>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</si>
  <si>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</si>
  <si>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</si>
  <si>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</si>
  <si>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</si>
  <si>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</si>
  <si>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</si>
  <si>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</si>
  <si>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</si>
  <si>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</si>
  <si>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</si>
  <si>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</si>
  <si>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</si>
  <si>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</si>
  <si>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</si>
  <si>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</si>
  <si>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</si>
  <si>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</si>
  <si>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</si>
  <si>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</si>
  <si>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</si>
  <si>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</si>
  <si>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</si>
  <si>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</si>
  <si>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</si>
  <si>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</si>
  <si>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</si>
  <si>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</si>
  <si>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</si>
  <si>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</si>
  <si>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</si>
  <si>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</si>
  <si>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</si>
  <si>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</si>
  <si>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</si>
  <si>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</si>
  <si>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</si>
  <si>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</si>
  <si>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</si>
  <si>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</si>
  <si>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</si>
  <si>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</si>
  <si>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</si>
  <si>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</si>
  <si>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</si>
  <si>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</si>
  <si>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</si>
  <si>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</si>
  <si>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</si>
  <si>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</si>
  <si>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</si>
  <si>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</si>
  <si>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</si>
  <si>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</si>
  <si>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</si>
  <si>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</si>
  <si>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</si>
  <si>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</si>
  <si>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</si>
  <si>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</si>
  <si>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</si>
  <si>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</si>
  <si>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</si>
  <si>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</si>
  <si>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</si>
  <si>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</si>
  <si>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</si>
  <si>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</si>
  <si>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</si>
  <si>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</si>
  <si>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</si>
  <si>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</si>
  <si>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</si>
  <si>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</si>
  <si>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</si>
  <si>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</si>
  <si>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</si>
  <si>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</si>
  <si>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</si>
  <si>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</si>
  <si>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</si>
  <si>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</si>
  <si>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</si>
  <si>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</si>
  <si>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</si>
  <si>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</si>
  <si>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</si>
  <si>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</si>
  <si>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</si>
  <si>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</si>
  <si>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</si>
  <si>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</si>
  <si>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</si>
  <si>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</si>
  <si>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</si>
  <si>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</si>
  <si>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</si>
  <si>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</si>
  <si>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</si>
  <si>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</si>
  <si>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</si>
  <si>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</si>
  <si>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</si>
  <si>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</si>
  <si>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</si>
  <si>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</si>
  <si>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</si>
  <si>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</si>
  <si>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</si>
  <si>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</si>
  <si>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</si>
  <si>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</si>
  <si>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</si>
  <si>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</si>
  <si>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</si>
  <si>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</si>
  <si>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</si>
  <si>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</si>
  <si>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</si>
  <si>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</si>
  <si>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</si>
  <si>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</si>
  <si>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</si>
  <si>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</si>
  <si>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</si>
  <si>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</si>
  <si>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</si>
  <si>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</si>
  <si>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</si>
  <si>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</si>
  <si>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</si>
  <si>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</si>
  <si>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</si>
  <si>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</si>
  <si>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</si>
  <si>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</si>
  <si>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</si>
  <si>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</si>
  <si>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</si>
  <si>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</si>
  <si>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</si>
  <si>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</si>
  <si>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</si>
  <si>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</si>
  <si>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</si>
  <si>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</si>
  <si>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</si>
  <si>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</si>
  <si>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</si>
  <si>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</si>
  <si>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</si>
  <si>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</si>
  <si>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</si>
  <si>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</si>
  <si>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</si>
  <si>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</si>
  <si>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</si>
  <si>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</si>
  <si>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</si>
  <si>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</si>
  <si>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</si>
  <si>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</si>
  <si>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</si>
  <si>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</si>
  <si>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</si>
  <si>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</si>
  <si>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</si>
  <si>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</si>
  <si>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</si>
  <si>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</si>
  <si>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</si>
  <si>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</si>
  <si>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</si>
  <si>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</si>
  <si>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</si>
  <si>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</si>
  <si>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</si>
  <si>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</si>
  <si>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</si>
  <si>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</si>
  <si>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</si>
  <si>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</si>
  <si>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</si>
  <si>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</si>
  <si>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</si>
  <si>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</si>
  <si>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</si>
  <si>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</si>
  <si>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</si>
  <si>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</si>
  <si>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</si>
  <si>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</si>
  <si>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</si>
  <si>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</si>
  <si>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</si>
  <si>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</si>
  <si>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</si>
  <si>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</si>
  <si>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</si>
  <si>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</si>
  <si>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</si>
  <si>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</si>
  <si>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</si>
  <si>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</si>
  <si>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</si>
  <si>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</si>
  <si>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</si>
  <si>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</si>
  <si>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</si>
  <si>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</si>
  <si>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</si>
  <si>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</si>
  <si>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</si>
  <si>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</si>
  <si>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</si>
  <si>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</si>
  <si>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</si>
  <si>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</si>
  <si>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</si>
  <si>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</si>
  <si>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</si>
  <si>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</si>
  <si>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</si>
  <si>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</si>
  <si>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</si>
  <si>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</si>
  <si>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</si>
  <si>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</si>
  <si>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</si>
  <si>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</si>
  <si>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</si>
  <si>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</si>
  <si>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</si>
  <si>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</si>
  <si>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</si>
  <si>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</si>
  <si>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</si>
  <si>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</si>
  <si>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</si>
  <si>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</si>
  <si>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</si>
  <si>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</si>
  <si>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</si>
  <si>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</si>
  <si>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</si>
  <si>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</si>
  <si>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</si>
  <si>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</si>
  <si>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</si>
  <si>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</si>
  <si>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</si>
  <si>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</si>
  <si>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</si>
  <si>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</si>
  <si>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</si>
  <si>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</si>
  <si>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</si>
  <si>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</si>
  <si>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</si>
  <si>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</si>
  <si>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</si>
  <si>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</si>
  <si>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</si>
  <si>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</si>
  <si>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</si>
  <si>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</si>
  <si>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</si>
  <si>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</si>
  <si>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</si>
  <si>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</si>
  <si>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</si>
  <si>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</si>
  <si>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</si>
  <si>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</si>
  <si>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</si>
  <si>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</si>
  <si>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</si>
  <si>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</si>
  <si>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</si>
  <si>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</si>
  <si>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</si>
  <si>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</si>
  <si>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</si>
  <si>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</si>
  <si>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</si>
  <si>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</si>
  <si>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</si>
  <si>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</si>
  <si>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</si>
  <si>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</si>
  <si>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</si>
  <si>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</si>
  <si>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</si>
  <si>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</si>
  <si>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</si>
  <si>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</si>
  <si>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</si>
  <si>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</si>
  <si>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</si>
  <si>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</si>
  <si>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</si>
  <si>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</si>
  <si>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</si>
  <si>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</si>
  <si>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</si>
  <si>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</si>
  <si>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</si>
  <si>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</si>
  <si>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</si>
  <si>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</si>
  <si>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</si>
  <si>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</si>
  <si>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</si>
  <si>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</si>
  <si>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</si>
  <si>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</si>
  <si>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</si>
  <si>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</si>
  <si>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</si>
  <si>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</si>
  <si>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</si>
  <si>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</si>
  <si>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</si>
  <si>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</si>
  <si>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</si>
  <si>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</si>
  <si>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</si>
  <si>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</si>
  <si>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</si>
  <si>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</si>
  <si>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</si>
  <si>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</si>
  <si>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</si>
  <si>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</si>
  <si>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</si>
  <si>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</si>
  <si>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</si>
  <si>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</si>
  <si>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</si>
  <si>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</si>
  <si>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</si>
  <si>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</si>
  <si>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</si>
  <si>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</si>
  <si>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</si>
  <si>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</si>
  <si>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</si>
  <si>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</si>
  <si>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</si>
  <si>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</si>
  <si>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</si>
  <si>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</si>
  <si>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</si>
  <si>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</si>
  <si>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</si>
  <si>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</si>
  <si>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</si>
  <si>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</si>
  <si>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</si>
  <si>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</si>
  <si>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</si>
  <si>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</si>
  <si>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</si>
  <si>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</si>
  <si>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</si>
  <si>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</si>
  <si>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</si>
  <si>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</si>
  <si>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</si>
  <si>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</si>
  <si>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</si>
  <si>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</si>
  <si>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</si>
  <si>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</si>
  <si>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</si>
  <si>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</si>
  <si>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</si>
  <si>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</si>
  <si>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</si>
  <si>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</si>
  <si>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</si>
  <si>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</si>
  <si>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</si>
  <si>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</si>
  <si>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</si>
  <si>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</si>
  <si>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</si>
  <si>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</si>
  <si>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</si>
  <si>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</si>
  <si>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</si>
  <si>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</si>
  <si>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</si>
  <si>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</si>
  <si>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</si>
  <si>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</si>
  <si>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</si>
  <si>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</si>
  <si>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</si>
  <si>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</si>
  <si>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</si>
  <si>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</si>
  <si>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</si>
  <si>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</si>
  <si>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</si>
  <si>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</si>
  <si>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</si>
  <si>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</si>
  <si>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</si>
  <si>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</si>
  <si>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</si>
  <si>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</si>
  <si>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</si>
  <si>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</si>
  <si>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</si>
  <si>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</si>
  <si>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</si>
  <si>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</si>
  <si>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</si>
  <si>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</si>
  <si>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</si>
  <si>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</si>
  <si>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</si>
  <si>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</si>
  <si>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</si>
  <si>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</si>
  <si>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</si>
  <si>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</si>
  <si>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</si>
  <si>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</si>
  <si>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</si>
  <si>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</si>
  <si>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</si>
  <si>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</si>
  <si>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</si>
  <si>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</si>
  <si>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</si>
  <si>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</si>
  <si>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</si>
  <si>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</si>
  <si>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</si>
  <si>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</si>
  <si>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</si>
  <si>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</si>
  <si>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</si>
  <si>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</si>
  <si>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</si>
  <si>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</si>
  <si>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</si>
  <si>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</si>
  <si>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</si>
  <si>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</si>
  <si>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</si>
  <si>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</si>
  <si>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</si>
  <si>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</si>
  <si>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</si>
  <si>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</si>
  <si>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</si>
  <si>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</si>
  <si>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</si>
  <si>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</si>
  <si>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</si>
  <si>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</si>
  <si>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</si>
  <si>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</si>
  <si>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</si>
  <si>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</si>
  <si>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</si>
  <si>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</si>
  <si>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</si>
  <si>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</si>
  <si>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</si>
  <si>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</si>
  <si>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</si>
  <si>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</si>
  <si>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</si>
  <si>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</si>
  <si>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</si>
  <si>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</si>
  <si>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</si>
  <si>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</si>
  <si>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</si>
  <si>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</si>
  <si>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</si>
  <si>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</si>
  <si>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</si>
  <si>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</si>
  <si>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</si>
  <si>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</si>
  <si>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</si>
  <si>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</si>
  <si>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</si>
  <si>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</si>
  <si>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</si>
  <si>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</si>
  <si>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</si>
  <si>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</si>
  <si>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</si>
  <si>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</si>
  <si>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</si>
  <si>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</si>
  <si>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</si>
  <si>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</si>
  <si>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</si>
  <si>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</si>
  <si>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</si>
  <si>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</si>
  <si>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</si>
  <si>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</si>
  <si>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</si>
  <si>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</si>
  <si>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</si>
  <si>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</si>
  <si>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</si>
  <si>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</si>
  <si>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</si>
  <si>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</si>
  <si>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</si>
  <si>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</si>
  <si>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</si>
  <si>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</si>
  <si>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</si>
  <si>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</si>
  <si>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</si>
  <si>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</si>
  <si>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</si>
  <si>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</si>
  <si>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</si>
  <si>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</si>
  <si>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</si>
  <si>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</si>
  <si>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</si>
  <si>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</si>
  <si>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</si>
  <si>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</si>
  <si>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</si>
  <si>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</si>
  <si>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</si>
  <si>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</si>
  <si>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</si>
  <si>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</si>
  <si>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</si>
  <si>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</si>
  <si>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</si>
  <si>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</si>
  <si>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</si>
  <si>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</si>
  <si>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</si>
  <si>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</si>
  <si>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</si>
  <si>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</si>
  <si>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</si>
  <si>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</si>
  <si>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</si>
  <si>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</si>
  <si>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</si>
  <si>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</si>
  <si>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</si>
  <si>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</si>
  <si>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</si>
  <si>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</si>
  <si>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</si>
  <si>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</si>
  <si>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</si>
  <si>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</si>
  <si>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</si>
  <si>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</si>
  <si>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</si>
  <si>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</si>
  <si>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</si>
  <si>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</si>
  <si>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</si>
  <si>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</si>
  <si>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</si>
  <si>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</si>
  <si>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</si>
  <si>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</si>
  <si>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</si>
  <si>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</si>
  <si>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</si>
  <si>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</si>
  <si>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</si>
  <si>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</si>
  <si>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</si>
  <si>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</si>
  <si>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</si>
  <si>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</si>
  <si>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</si>
  <si>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</si>
  <si>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</si>
  <si>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</si>
  <si>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</si>
  <si>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</si>
  <si>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</si>
  <si>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</si>
  <si>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</si>
  <si>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</si>
  <si>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</si>
  <si>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</si>
  <si>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</si>
  <si>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</si>
  <si>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</si>
  <si>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</si>
  <si>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</si>
  <si>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</si>
  <si>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</si>
  <si>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</si>
  <si>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</si>
  <si>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</si>
  <si>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</si>
  <si>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</si>
  <si>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</si>
  <si>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</si>
  <si>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</si>
  <si>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</si>
  <si>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</si>
  <si>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</si>
  <si>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</si>
  <si>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</si>
  <si>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</si>
  <si>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</si>
  <si>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</si>
  <si>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</si>
  <si>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</si>
  <si>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</si>
  <si>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</si>
  <si>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</si>
  <si>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</si>
  <si>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</si>
  <si>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</si>
  <si>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</si>
  <si>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</si>
  <si>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</si>
  <si>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</si>
  <si>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</si>
  <si>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</si>
  <si>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</si>
  <si>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</si>
  <si>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</si>
  <si>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</si>
  <si>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</si>
  <si>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</si>
  <si>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</si>
  <si>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</si>
  <si>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</si>
  <si>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</si>
  <si>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</si>
  <si>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</si>
  <si>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</si>
  <si>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</si>
  <si>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</si>
  <si>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</si>
  <si>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</si>
  <si>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</si>
  <si>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</si>
  <si>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</si>
  <si>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</si>
  <si>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</si>
  <si>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</si>
  <si>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</si>
  <si>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</si>
  <si>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</si>
  <si>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</si>
  <si>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</si>
  <si>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</si>
  <si>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</si>
  <si>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</si>
  <si>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</si>
  <si>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</si>
  <si>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</si>
  <si>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</si>
  <si>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</si>
  <si>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</si>
  <si>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</si>
  <si>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</si>
  <si>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</si>
  <si>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</si>
  <si>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</si>
  <si>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</si>
  <si>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</si>
  <si>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</si>
  <si>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</si>
  <si>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</si>
  <si>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</si>
  <si>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</si>
  <si>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</si>
  <si>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</si>
  <si>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</si>
  <si>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</si>
  <si>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</si>
  <si>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</si>
  <si>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</si>
  <si>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</si>
  <si>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</si>
  <si>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</si>
  <si>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</si>
  <si>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</si>
  <si>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</si>
  <si>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</si>
  <si>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</si>
  <si>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</si>
  <si>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</si>
  <si>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</si>
  <si>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</si>
  <si>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</si>
  <si>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</si>
  <si>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</si>
  <si>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</si>
  <si>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</si>
  <si>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</si>
  <si>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</si>
  <si>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</si>
  <si>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</si>
  <si>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</si>
  <si>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</si>
  <si>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</si>
  <si>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</si>
  <si>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</si>
  <si>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</si>
  <si>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</si>
  <si>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</si>
  <si>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</si>
  <si>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</si>
  <si>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</si>
  <si>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</si>
  <si>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</si>
  <si>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</si>
  <si>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</si>
  <si>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</si>
  <si>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</si>
  <si>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</si>
  <si>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</si>
  <si>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</si>
  <si>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</si>
  <si>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</si>
  <si>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</si>
  <si>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</si>
  <si>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</si>
  <si>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</si>
  <si>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</si>
  <si>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</si>
  <si>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</si>
  <si>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</si>
  <si>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</si>
  <si>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</si>
  <si>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</si>
  <si>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</si>
  <si>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</si>
  <si>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</si>
  <si>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</si>
  <si>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</si>
  <si>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</si>
  <si>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</si>
  <si>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</si>
  <si>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</si>
  <si>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</si>
  <si>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</si>
  <si>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</si>
  <si>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</si>
  <si>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</si>
  <si>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</si>
  <si>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</si>
  <si>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</si>
  <si>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</si>
  <si>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</si>
  <si>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</si>
  <si>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</si>
  <si>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</si>
  <si>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</si>
  <si>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</si>
  <si>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</si>
  <si>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</si>
  <si>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</si>
  <si>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</si>
  <si>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</si>
  <si>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</si>
  <si>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</si>
  <si>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</si>
  <si>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</si>
  <si>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</si>
  <si>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</si>
  <si>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</si>
  <si>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</si>
  <si>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</si>
  <si>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</si>
  <si>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</si>
  <si>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</si>
  <si>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</si>
  <si>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</si>
  <si>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</si>
  <si>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</si>
  <si>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</si>
  <si>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</si>
  <si>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</si>
  <si>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</si>
  <si>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</si>
  <si>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</si>
  <si>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</si>
  <si>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</si>
  <si>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</si>
  <si>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</si>
  <si>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</si>
  <si>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</si>
  <si>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</si>
  <si>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</si>
  <si>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</si>
  <si>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</si>
  <si>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</si>
  <si>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</si>
  <si>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</si>
  <si>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</si>
  <si>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</si>
  <si>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</si>
  <si>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</si>
  <si>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</si>
  <si>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</si>
  <si>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</si>
  <si>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</si>
  <si>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</si>
  <si>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</si>
  <si>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</si>
  <si>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</si>
  <si>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</si>
  <si>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</si>
  <si>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</si>
  <si>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</si>
  <si>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</si>
  <si>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</si>
  <si>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</si>
  <si>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</si>
  <si>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</si>
  <si>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</si>
  <si>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</si>
  <si>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</si>
  <si>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</si>
  <si>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</si>
  <si>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</si>
  <si>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</si>
  <si>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</si>
  <si>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</si>
  <si>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</si>
  <si>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</si>
  <si>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</si>
  <si>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</si>
  <si>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</si>
  <si>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</si>
  <si>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</si>
  <si>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</si>
  <si>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</si>
  <si>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</si>
  <si>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</si>
  <si>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</si>
  <si>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</si>
  <si>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</si>
  <si>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</si>
  <si>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</si>
  <si>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</si>
  <si>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</si>
  <si>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</si>
  <si>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</si>
  <si>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</si>
  <si>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</si>
  <si>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</si>
  <si>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</si>
  <si>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</si>
  <si>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</si>
  <si>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</si>
  <si>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</si>
  <si>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</si>
  <si>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</si>
  <si>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</si>
  <si>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</si>
  <si>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</si>
  <si>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</si>
  <si>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</si>
  <si>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</si>
  <si>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</si>
  <si>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</si>
  <si>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</si>
  <si>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</si>
  <si>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</si>
  <si>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</si>
  <si>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</si>
  <si>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</si>
  <si>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</si>
  <si>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</si>
  <si>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</si>
  <si>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</si>
  <si>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</si>
  <si>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</si>
  <si>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</si>
  <si>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</si>
  <si>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</si>
  <si>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</si>
  <si>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</si>
  <si>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</si>
  <si>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</si>
  <si>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</si>
  <si>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</si>
  <si>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</si>
  <si>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</si>
  <si>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</si>
  <si>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</si>
  <si>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</si>
  <si>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</si>
  <si>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</si>
  <si>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</si>
  <si>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</si>
  <si>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</si>
  <si>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</si>
  <si>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</si>
  <si>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</si>
  <si>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</si>
  <si>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</si>
  <si>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</si>
  <si>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</si>
  <si>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</si>
  <si>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</si>
  <si>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</si>
  <si>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</si>
  <si>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</si>
  <si>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</si>
  <si>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</si>
  <si>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</si>
  <si>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</si>
  <si>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</si>
  <si>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</si>
  <si>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</si>
  <si>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</si>
  <si>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</si>
  <si>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</si>
  <si>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</si>
  <si>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</si>
  <si>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</si>
  <si>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</si>
  <si>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</si>
  <si>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</si>
  <si>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</si>
  <si>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</si>
  <si>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</si>
  <si>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</si>
  <si>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</si>
  <si>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</si>
  <si>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</si>
  <si>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</si>
  <si>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</si>
  <si>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</si>
  <si>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</si>
  <si>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</si>
  <si>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</si>
  <si>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</si>
  <si>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</si>
  <si>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</si>
  <si>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</si>
  <si>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</si>
  <si>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</si>
  <si>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</si>
  <si>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</si>
  <si>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</si>
  <si>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</si>
  <si>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</si>
  <si>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</si>
  <si>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</si>
  <si>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</si>
  <si>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</si>
  <si>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</si>
  <si>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</si>
  <si>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</si>
  <si>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</si>
  <si>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</si>
  <si>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</si>
  <si>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</si>
  <si>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</si>
  <si>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</si>
  <si>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</si>
  <si>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</si>
  <si>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</si>
  <si>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</si>
  <si>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</si>
  <si>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</si>
  <si>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</si>
  <si>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</si>
  <si>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</si>
  <si>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</si>
  <si>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</si>
  <si>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</si>
  <si>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</si>
  <si>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</si>
  <si>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</si>
  <si>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</si>
  <si>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</si>
  <si>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</si>
  <si>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</si>
  <si>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</si>
  <si>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</si>
  <si>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</si>
  <si>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</si>
  <si>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</si>
  <si>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</si>
  <si>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</si>
  <si>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</si>
  <si>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</si>
  <si>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</si>
  <si>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</si>
  <si>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</si>
  <si>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</si>
  <si>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</si>
  <si>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</si>
  <si>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</si>
  <si>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</si>
  <si>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</si>
  <si>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</si>
  <si>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</si>
  <si>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</si>
  <si>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</si>
  <si>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</si>
  <si>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</si>
  <si>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</si>
  <si>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</si>
  <si>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</si>
  <si>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</si>
  <si>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</si>
  <si>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</si>
  <si>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</si>
  <si>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</si>
  <si>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</si>
  <si>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</si>
  <si>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</si>
  <si>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</si>
  <si>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</si>
  <si>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</si>
  <si>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</si>
  <si>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</si>
  <si>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</si>
  <si>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</si>
  <si>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</si>
  <si>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</si>
  <si>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</si>
  <si>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</si>
  <si>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</si>
  <si>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</si>
  <si>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</si>
  <si>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</si>
  <si>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</si>
  <si>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</si>
  <si>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</si>
  <si>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</si>
  <si>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</si>
  <si>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</si>
  <si>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</si>
  <si>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</si>
  <si>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</si>
  <si>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</si>
  <si>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</si>
  <si>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</si>
  <si>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</si>
  <si>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</si>
  <si>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</si>
  <si>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</si>
  <si>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</si>
  <si>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</si>
  <si>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</si>
  <si>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</si>
  <si>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</si>
  <si>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</si>
  <si>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</si>
  <si>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</si>
  <si>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</si>
  <si>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</si>
  <si>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</si>
  <si>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</si>
  <si>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</si>
  <si>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</si>
  <si>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</si>
  <si>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</si>
  <si>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</si>
  <si>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</si>
  <si>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</si>
  <si>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</si>
  <si>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</si>
  <si>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</si>
  <si>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</si>
  <si>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</si>
  <si>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</si>
  <si>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</si>
  <si>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</si>
  <si>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</si>
  <si>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</si>
  <si>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</si>
  <si>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</si>
  <si>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</si>
  <si>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</si>
  <si>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</si>
  <si>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</si>
  <si>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</si>
  <si>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</si>
  <si>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</si>
  <si>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</si>
  <si>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</si>
  <si>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</si>
  <si>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</si>
  <si>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</si>
  <si>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</si>
  <si>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</si>
  <si>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</si>
  <si>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</si>
  <si>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</si>
  <si>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</si>
  <si>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</si>
  <si>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</si>
  <si>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</si>
  <si>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</si>
  <si>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</si>
  <si>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</si>
  <si>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</si>
  <si>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</si>
  <si>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</si>
  <si>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</si>
  <si>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</si>
  <si>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</si>
  <si>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</si>
  <si>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</si>
  <si>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</si>
  <si>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</si>
  <si>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</si>
  <si>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</si>
  <si>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</si>
  <si>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</si>
  <si>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</si>
  <si>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</si>
  <si>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</si>
  <si>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</si>
  <si>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</si>
  <si>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</si>
  <si>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</si>
  <si>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</si>
  <si>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</si>
  <si>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</si>
  <si>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</si>
  <si>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</si>
  <si>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</si>
  <si>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</si>
  <si>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</si>
  <si>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</si>
  <si>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</si>
  <si>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</si>
  <si>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</si>
  <si>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</si>
  <si>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</si>
  <si>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</si>
  <si>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</si>
  <si>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</si>
  <si>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</si>
  <si>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</si>
  <si>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</si>
  <si>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</si>
  <si>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</si>
  <si>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</si>
  <si>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</si>
  <si>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</si>
  <si>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</si>
  <si>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</si>
  <si>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</si>
  <si>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</si>
  <si>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</si>
  <si>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</si>
  <si>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</si>
  <si>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</si>
  <si>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</si>
  <si>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</si>
  <si>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</si>
  <si>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</si>
  <si>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</si>
  <si>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</si>
  <si>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</si>
  <si>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</si>
  <si>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</si>
  <si>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</si>
  <si>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</si>
  <si>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</si>
  <si>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</si>
  <si>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</si>
  <si>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</si>
  <si>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</si>
  <si>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</si>
  <si>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</si>
  <si>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</si>
  <si>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</si>
  <si>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</si>
  <si>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</si>
  <si>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</si>
  <si>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</si>
  <si>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</si>
  <si>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</si>
  <si>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</si>
  <si>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</si>
  <si>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</si>
  <si>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</si>
  <si>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</si>
  <si>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</si>
  <si>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</si>
  <si>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</si>
  <si>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</si>
  <si>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</si>
  <si>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</si>
  <si>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</si>
  <si>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</si>
  <si>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</si>
  <si>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</si>
  <si>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</si>
  <si>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</si>
  <si>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</si>
  <si>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</si>
  <si>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</si>
  <si>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</si>
  <si>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</si>
  <si>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</si>
  <si>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</si>
  <si>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</si>
  <si>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</si>
  <si>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</si>
  <si>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</si>
  <si>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</si>
  <si>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</si>
  <si>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</si>
  <si>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</si>
  <si>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</si>
  <si>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</si>
  <si>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</si>
  <si>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</si>
  <si>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</si>
  <si>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</si>
  <si>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</si>
  <si>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</si>
  <si>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</si>
  <si>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</si>
  <si>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</si>
  <si>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</si>
  <si>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</si>
  <si>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</si>
  <si>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</si>
  <si>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</si>
  <si>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</si>
  <si>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</si>
  <si>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</si>
  <si>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</si>
  <si>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</si>
  <si>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</si>
  <si>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</si>
  <si>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</si>
  <si>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</si>
  <si>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</si>
  <si>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</si>
  <si>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</si>
  <si>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</si>
  <si>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</si>
  <si>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</si>
  <si>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</si>
  <si>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</si>
  <si>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</si>
  <si>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</si>
  <si>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</si>
  <si>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</si>
  <si>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</si>
  <si>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</si>
  <si>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</si>
  <si>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</si>
  <si>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</si>
  <si>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</si>
  <si>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</si>
  <si>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</si>
  <si>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</si>
  <si>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</si>
  <si>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</si>
  <si>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</si>
  <si>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</si>
  <si>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</si>
  <si>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</si>
  <si>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</si>
  <si>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</si>
  <si>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</si>
  <si>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</si>
  <si>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</si>
  <si>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</si>
  <si>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</si>
  <si>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</si>
  <si>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</si>
  <si>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</si>
  <si>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</si>
  <si>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</si>
  <si>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</si>
  <si>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</si>
  <si>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</si>
  <si>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</si>
  <si>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</si>
  <si>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</si>
  <si>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</si>
  <si>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</si>
  <si>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</si>
  <si>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</si>
  <si>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</si>
  <si>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</si>
  <si>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</si>
  <si>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</si>
  <si>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</si>
  <si>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</si>
  <si>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</si>
  <si>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</si>
  <si>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</si>
  <si>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</si>
  <si>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</si>
  <si>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</si>
  <si>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</si>
  <si>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</si>
  <si>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</si>
  <si>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</si>
  <si>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</si>
  <si>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</si>
  <si>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</si>
  <si>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</si>
  <si>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</si>
  <si>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</si>
  <si>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</si>
  <si>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</si>
  <si>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</si>
  <si>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</si>
  <si>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</si>
  <si>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</si>
  <si>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</si>
  <si>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</si>
  <si>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</si>
  <si>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</si>
  <si>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</si>
  <si>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</si>
  <si>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</si>
  <si>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</si>
  <si>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</si>
  <si>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</si>
  <si>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</si>
  <si>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</si>
  <si>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</si>
  <si>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</si>
  <si>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</si>
  <si>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</si>
  <si>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</si>
  <si>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</si>
  <si>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</si>
  <si>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</si>
  <si>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</si>
  <si>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</si>
  <si>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</si>
  <si>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</si>
  <si>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</si>
  <si>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</si>
  <si>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</si>
  <si>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</si>
  <si>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</si>
  <si>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</si>
  <si>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</si>
  <si>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</si>
  <si>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</si>
  <si>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</si>
  <si>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</si>
  <si>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</si>
  <si>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</si>
  <si>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</si>
  <si>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</si>
  <si>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</si>
  <si>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</si>
  <si>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</si>
  <si>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</si>
  <si>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</si>
  <si>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</si>
  <si>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</si>
  <si>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</si>
  <si>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</si>
  <si>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</si>
  <si>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</si>
  <si>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</si>
  <si>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</si>
  <si>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</si>
  <si>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</si>
  <si>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</si>
  <si>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</si>
  <si>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</si>
  <si>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</si>
  <si>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</si>
  <si>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</si>
  <si>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</si>
  <si>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</si>
  <si>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</si>
  <si>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</si>
  <si>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</si>
  <si>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</si>
  <si>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</si>
  <si>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</si>
  <si>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</si>
  <si>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</si>
  <si>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</si>
  <si>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</si>
  <si>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</si>
  <si>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</si>
  <si>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</si>
  <si>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</si>
  <si>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</si>
  <si>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</si>
  <si>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</si>
  <si>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</si>
  <si>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</si>
  <si>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</si>
  <si>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</si>
  <si>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</si>
  <si>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</si>
  <si>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</si>
  <si>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</si>
  <si>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</si>
  <si>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</si>
  <si>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</si>
  <si>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</si>
  <si>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</si>
  <si>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</si>
  <si>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</si>
  <si>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</si>
  <si>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</si>
  <si>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</si>
  <si>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</si>
  <si>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</si>
  <si>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</si>
  <si>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</si>
  <si>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</si>
  <si>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</si>
  <si>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</si>
  <si>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</si>
  <si>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</si>
  <si>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</si>
  <si>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</si>
  <si>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</si>
  <si>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</si>
  <si>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</si>
  <si>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</si>
  <si>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</si>
  <si>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</si>
  <si>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</si>
  <si>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</si>
  <si>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</si>
  <si>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</si>
  <si>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</si>
  <si>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</si>
  <si>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</si>
  <si>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</si>
  <si>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</si>
  <si>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</si>
  <si>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</si>
  <si>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</si>
  <si>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</si>
  <si>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</si>
  <si>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</si>
  <si>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</si>
  <si>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</si>
  <si>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</si>
  <si>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</si>
  <si>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</si>
  <si>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</si>
  <si>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</si>
  <si>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</si>
  <si>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</si>
  <si>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</si>
  <si>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</si>
  <si>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</si>
  <si>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</si>
  <si>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</si>
  <si>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</si>
  <si>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</si>
  <si>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</si>
  <si>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</si>
  <si>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</si>
  <si>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</si>
  <si>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</si>
  <si>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</si>
  <si>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</si>
  <si>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</si>
  <si>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</si>
  <si>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</si>
  <si>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</si>
  <si>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</si>
  <si>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</si>
  <si>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</si>
  <si>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</si>
  <si>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</si>
  <si>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</si>
  <si>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</si>
  <si>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</si>
  <si>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</si>
  <si>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</si>
  <si>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</si>
  <si>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</si>
  <si>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</si>
  <si>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</si>
  <si>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</si>
  <si>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</si>
  <si>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</si>
  <si>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</si>
  <si>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</si>
  <si>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</si>
  <si>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</si>
  <si>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</si>
  <si>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</si>
  <si>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</si>
  <si>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</si>
  <si>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</si>
  <si>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</si>
  <si>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</si>
  <si>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</si>
  <si>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</si>
  <si>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</si>
  <si>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</si>
  <si>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</si>
  <si>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</si>
  <si>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</si>
  <si>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</si>
  <si>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</si>
  <si>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</si>
  <si>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</si>
  <si>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</si>
  <si>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</si>
  <si>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</si>
  <si>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</si>
  <si>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</si>
  <si>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</si>
  <si>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</si>
  <si>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</si>
  <si>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</si>
  <si>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</si>
  <si>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</si>
  <si>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</si>
  <si>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</si>
  <si>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</si>
  <si>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</si>
  <si>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</si>
  <si>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</si>
  <si>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</si>
  <si>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</si>
  <si>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</si>
  <si>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</si>
  <si>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</si>
  <si>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</si>
  <si>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</si>
  <si>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</si>
  <si>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</si>
  <si>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</si>
  <si>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</si>
  <si>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</si>
  <si>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</si>
  <si>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</si>
  <si>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</si>
  <si>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</si>
  <si>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</si>
  <si>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</si>
  <si>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</si>
  <si>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</si>
  <si>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</si>
  <si>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</si>
  <si>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</si>
  <si>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</si>
  <si>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</si>
  <si>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</si>
  <si>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</si>
  <si>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</si>
  <si>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</si>
  <si>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</si>
  <si>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</si>
  <si>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</si>
  <si>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</si>
  <si>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</si>
  <si>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</si>
  <si>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</si>
  <si>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</si>
  <si>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</si>
  <si>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</si>
  <si>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</si>
  <si>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</si>
  <si>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</si>
  <si>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</si>
  <si>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</si>
  <si>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</si>
  <si>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</si>
  <si>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</si>
  <si>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</si>
  <si>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</si>
  <si>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</si>
  <si>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</si>
  <si>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</si>
  <si>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</si>
  <si>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</si>
  <si>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</si>
  <si>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</si>
  <si>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</si>
  <si>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</si>
  <si>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</si>
  <si>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</si>
  <si>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</si>
  <si>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</si>
  <si>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</si>
  <si>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</si>
  <si>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</si>
  <si>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</si>
  <si>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</si>
  <si>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</si>
  <si>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</si>
  <si>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</si>
  <si>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</si>
  <si>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</si>
  <si>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</si>
  <si>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</si>
  <si>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</si>
  <si>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</si>
  <si>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</si>
  <si>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</si>
  <si>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</si>
  <si>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</si>
  <si>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</si>
  <si>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</si>
  <si>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</si>
  <si>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</si>
  <si>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</si>
  <si>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</si>
  <si>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</si>
  <si>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</si>
  <si>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</si>
  <si>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</si>
  <si>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</si>
  <si>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</si>
  <si>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</si>
  <si>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</si>
  <si>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</si>
  <si>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</si>
  <si>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</si>
  <si>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</si>
  <si>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</si>
  <si>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</si>
  <si>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</si>
  <si>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</si>
  <si>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</si>
  <si>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</si>
  <si>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</si>
  <si>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</si>
  <si>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</si>
  <si>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</si>
  <si>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</si>
  <si>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</si>
  <si>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</si>
  <si>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</si>
  <si>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</si>
  <si>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</si>
  <si>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</si>
  <si>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</si>
  <si>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</si>
  <si>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</si>
  <si>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</si>
  <si>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</si>
  <si>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</si>
  <si>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</si>
  <si>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</si>
  <si>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</si>
  <si>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</si>
  <si>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</si>
  <si>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</si>
  <si>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</si>
  <si>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</si>
  <si>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</si>
  <si>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</si>
  <si>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</si>
  <si>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</si>
  <si>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</si>
  <si>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</si>
  <si>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</si>
  <si>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</si>
  <si>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</si>
  <si>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</si>
  <si>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</si>
  <si>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</si>
  <si>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</si>
  <si>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</si>
  <si>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</si>
  <si>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</si>
  <si>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</si>
  <si>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</si>
  <si>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</si>
  <si>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</si>
  <si>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</si>
  <si>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</si>
  <si>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</si>
  <si>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</si>
  <si>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</si>
  <si>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</si>
  <si>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</si>
  <si>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</si>
  <si>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</si>
  <si>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</si>
  <si>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</si>
  <si>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</si>
  <si>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</si>
  <si>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</si>
  <si>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</si>
  <si>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</si>
  <si>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</si>
  <si>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</si>
  <si>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</si>
  <si>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</si>
  <si>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</si>
  <si>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</si>
  <si>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</si>
  <si>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</si>
  <si>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</si>
  <si>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</si>
  <si>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</si>
  <si>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</si>
  <si>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</si>
  <si>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</si>
  <si>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</si>
  <si>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</si>
  <si>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</si>
  <si>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</si>
  <si>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</si>
  <si>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</si>
  <si>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</si>
  <si>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</si>
  <si>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</si>
  <si>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</si>
  <si>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</si>
  <si>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</si>
  <si>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</si>
  <si>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</si>
  <si>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</si>
  <si>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</si>
  <si>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</si>
  <si>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</si>
  <si>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</si>
  <si>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</si>
  <si>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</si>
  <si>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</si>
  <si>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</si>
  <si>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</si>
  <si>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</si>
  <si>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</si>
  <si>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</si>
  <si>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</si>
  <si>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</si>
  <si>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</si>
  <si>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</si>
  <si>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</si>
  <si>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</si>
  <si>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</si>
  <si>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</si>
  <si>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</si>
  <si>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</si>
  <si>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</si>
  <si>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</si>
  <si>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</si>
  <si>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</si>
  <si>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</si>
  <si>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</si>
  <si>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</si>
  <si>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</si>
  <si>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</si>
  <si>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</si>
  <si>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</si>
  <si>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</si>
  <si>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</si>
  <si>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</si>
  <si>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</si>
  <si>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</si>
  <si>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</si>
  <si>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</si>
  <si>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</si>
  <si>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</si>
  <si>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</si>
  <si>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</si>
  <si>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</si>
  <si>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</si>
  <si>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</si>
  <si>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</si>
  <si>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</si>
  <si>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</si>
  <si>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</si>
  <si>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</si>
  <si>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</si>
  <si>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</si>
  <si>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</si>
  <si>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</si>
  <si>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</si>
  <si>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</si>
  <si>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</si>
  <si>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</si>
  <si>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</si>
  <si>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</si>
  <si>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</si>
  <si>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</si>
  <si>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</si>
  <si>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</si>
  <si>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</si>
  <si>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</si>
  <si>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</si>
  <si>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</si>
  <si>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</si>
  <si>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</si>
  <si>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</si>
  <si>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</si>
  <si>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</si>
  <si>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</si>
  <si>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</si>
  <si>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</si>
  <si>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</si>
  <si>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</si>
  <si>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</si>
  <si>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</si>
  <si>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</si>
  <si>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</si>
  <si>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</si>
  <si>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</si>
  <si>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</si>
  <si>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</si>
  <si>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</si>
  <si>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</si>
  <si>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</si>
  <si>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</si>
  <si>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</si>
  <si>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</si>
  <si>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</si>
  <si>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</si>
  <si>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</si>
  <si>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</si>
  <si>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</si>
  <si>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</si>
  <si>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</si>
  <si>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</si>
  <si>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</si>
  <si>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</si>
  <si>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</si>
  <si>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</si>
  <si>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</si>
  <si>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</si>
  <si>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</si>
  <si>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</si>
  <si>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</si>
  <si>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</si>
  <si>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</si>
  <si>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</si>
  <si>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</si>
  <si>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</si>
  <si>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</si>
  <si>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</si>
  <si>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</si>
  <si>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</si>
  <si>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</si>
  <si>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</si>
  <si>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</si>
  <si>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</si>
  <si>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</si>
  <si>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</si>
  <si>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</si>
  <si>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</si>
  <si>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</si>
  <si>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</si>
  <si>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</si>
  <si>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</si>
  <si>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</si>
  <si>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</si>
  <si>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</si>
  <si>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</si>
  <si>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</si>
  <si>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</si>
  <si>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</si>
  <si>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</si>
  <si>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</si>
  <si>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</si>
  <si>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</si>
  <si>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</si>
  <si>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</si>
  <si>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</si>
  <si>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</si>
  <si>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</si>
  <si>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</si>
  <si>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</si>
  <si>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</si>
  <si>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</si>
  <si>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</si>
  <si>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</si>
  <si>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</si>
  <si>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</si>
  <si>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</si>
  <si>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</si>
  <si>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</si>
  <si>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</si>
  <si>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</si>
  <si>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</si>
  <si>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</si>
  <si>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</si>
  <si>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</si>
  <si>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</si>
  <si>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</si>
  <si>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</si>
  <si>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</si>
  <si>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</si>
  <si>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</si>
  <si>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</si>
  <si>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</si>
  <si>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</si>
  <si>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</si>
  <si>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</si>
  <si>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</si>
  <si>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</si>
  <si>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</si>
  <si>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</si>
  <si>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</si>
  <si>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</si>
  <si>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</si>
  <si>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</si>
  <si>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</si>
  <si>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</si>
  <si>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</si>
  <si>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</si>
  <si>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</si>
  <si>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</si>
  <si>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</si>
  <si>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</si>
  <si>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</si>
  <si>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</si>
  <si>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</si>
  <si>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</si>
  <si>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</si>
  <si>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</si>
  <si>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</si>
  <si>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</si>
  <si>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</si>
  <si>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</si>
  <si>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</si>
  <si>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</si>
  <si>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</si>
  <si>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</si>
  <si>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</si>
  <si>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</si>
  <si>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</si>
  <si>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</si>
  <si>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</si>
  <si>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</si>
  <si>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</si>
  <si>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</si>
  <si>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</si>
  <si>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</si>
  <si>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</si>
  <si>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</si>
  <si>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</si>
  <si>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</si>
  <si>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</si>
  <si>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</si>
  <si>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</si>
  <si>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</si>
  <si>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</si>
  <si>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</si>
  <si>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</si>
  <si>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</si>
  <si>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</si>
  <si>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</si>
  <si>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</si>
  <si>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</si>
  <si>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</si>
  <si>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</si>
  <si>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</si>
  <si>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</si>
  <si>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</si>
  <si>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</si>
  <si>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</si>
  <si>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</si>
  <si>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</si>
  <si>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</si>
  <si>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</si>
  <si>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</si>
  <si>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</si>
  <si>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</si>
  <si>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</si>
  <si>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</si>
  <si>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</si>
  <si>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</si>
  <si>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</si>
  <si>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</si>
  <si>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</si>
  <si>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</si>
  <si>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</si>
  <si>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</si>
  <si>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</si>
  <si>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</si>
  <si>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</si>
  <si>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</si>
  <si>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</si>
  <si>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</si>
  <si>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</si>
  <si>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</si>
  <si>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</si>
  <si>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</si>
  <si>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</si>
  <si>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</si>
  <si>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</si>
  <si>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</si>
  <si>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</si>
  <si>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</si>
  <si>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</si>
  <si>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</si>
  <si>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</si>
  <si>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</si>
  <si>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</si>
  <si>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</si>
  <si>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</si>
  <si>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</si>
  <si>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</si>
  <si>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</si>
  <si>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</si>
  <si>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</si>
  <si>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</si>
  <si>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</si>
  <si>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</si>
  <si>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</si>
  <si>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</si>
  <si>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</si>
  <si>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</si>
  <si>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</si>
  <si>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</si>
  <si>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</si>
  <si>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</si>
  <si>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</si>
  <si>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</si>
  <si>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</si>
  <si>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</si>
  <si>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</si>
  <si>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</si>
  <si>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</si>
  <si>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</si>
  <si>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</si>
  <si>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</si>
  <si>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</si>
  <si>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</si>
  <si>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</si>
  <si>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</si>
  <si>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</si>
  <si>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</si>
  <si>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</si>
  <si>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</si>
  <si>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</si>
  <si>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</si>
  <si>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</si>
  <si>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</si>
  <si>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</si>
  <si>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</si>
  <si>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</si>
  <si>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</si>
  <si>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</si>
  <si>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</si>
  <si>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</si>
  <si>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</si>
  <si>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</si>
  <si>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</si>
  <si>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</si>
  <si>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</si>
  <si>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</si>
  <si>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</si>
  <si>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</si>
  <si>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</si>
  <si>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</si>
  <si>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</si>
  <si>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</si>
  <si>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</si>
  <si>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</si>
  <si>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</si>
  <si>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</si>
  <si>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</si>
  <si>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</si>
  <si>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</si>
  <si>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</si>
  <si>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</si>
  <si>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</si>
  <si>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</si>
  <si>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</si>
  <si>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</si>
  <si>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</si>
  <si>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</si>
  <si>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</si>
  <si>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</si>
  <si>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</si>
  <si>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</si>
  <si>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</si>
  <si>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</si>
  <si>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</si>
  <si>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</si>
  <si>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</si>
  <si>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</si>
  <si>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</si>
  <si>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</si>
  <si>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</si>
  <si>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</si>
  <si>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</si>
  <si>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</si>
  <si>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</si>
  <si>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</si>
  <si>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</si>
  <si>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</si>
  <si>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</si>
  <si>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</si>
  <si>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</si>
  <si>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</si>
  <si>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</si>
  <si>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</si>
  <si>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</si>
  <si>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</si>
  <si>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</si>
  <si>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</si>
  <si>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</si>
  <si>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</si>
  <si>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</si>
  <si>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</si>
  <si>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</si>
  <si>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</si>
  <si>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</si>
  <si>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</si>
  <si>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</si>
  <si>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</si>
  <si>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</si>
  <si>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</si>
  <si>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</si>
  <si>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</si>
  <si>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</si>
  <si>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</si>
  <si>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</si>
  <si>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</si>
  <si>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</si>
  <si>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</si>
  <si>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</si>
  <si>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</si>
  <si>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</si>
  <si>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</si>
  <si>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</si>
  <si>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</si>
  <si>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</si>
  <si>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</si>
  <si>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</si>
  <si>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</si>
  <si>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</si>
  <si>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</si>
  <si>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</si>
  <si>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</si>
  <si>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</si>
  <si>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</si>
  <si>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</si>
  <si>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</si>
  <si>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</si>
  <si>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</si>
  <si>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</si>
  <si>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</si>
  <si>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</si>
  <si>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</si>
  <si>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</si>
  <si>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</si>
  <si>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</si>
  <si>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</si>
  <si>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</si>
  <si>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</si>
  <si>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</si>
  <si>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</si>
  <si>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</si>
  <si>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</si>
  <si>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</si>
  <si>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</si>
  <si>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</si>
  <si>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</si>
  <si>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</si>
  <si>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</si>
  <si>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</si>
  <si>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</si>
  <si>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</si>
  <si>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</si>
  <si>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</si>
  <si>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</si>
  <si>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</si>
  <si>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</si>
  <si>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</si>
  <si>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</si>
  <si>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</si>
  <si>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</si>
  <si>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</si>
  <si>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</si>
  <si>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</si>
  <si>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</si>
  <si>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</si>
  <si>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</si>
  <si>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</si>
  <si>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</si>
  <si>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</si>
  <si>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</si>
  <si>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</si>
  <si>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</si>
  <si>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</si>
  <si>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</si>
  <si>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</si>
  <si>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</si>
  <si>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</si>
  <si>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</si>
  <si>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</si>
  <si>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</si>
  <si>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</si>
  <si>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</si>
  <si>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</si>
  <si>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</si>
  <si>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</si>
  <si>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</si>
  <si>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</si>
  <si>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</si>
  <si>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</si>
  <si>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</si>
  <si>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</si>
  <si>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</si>
  <si>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</si>
  <si>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</si>
  <si>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</si>
  <si>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</si>
  <si>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</si>
  <si>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</si>
  <si>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</si>
  <si>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</si>
  <si>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</si>
  <si>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</si>
  <si>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</si>
  <si>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</si>
  <si>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</si>
  <si>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</si>
  <si>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</si>
  <si>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</si>
  <si>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</si>
  <si>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</si>
  <si>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</si>
  <si>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</si>
  <si>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</si>
  <si>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</si>
  <si>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</si>
  <si>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</si>
  <si>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</si>
  <si>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</si>
  <si>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</si>
  <si>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</si>
  <si>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</si>
  <si>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</si>
  <si>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</si>
  <si>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</si>
  <si>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</si>
  <si>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</si>
  <si>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</si>
  <si>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</si>
  <si>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</si>
  <si>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</si>
  <si>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</si>
  <si>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</si>
  <si>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</si>
  <si>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</si>
  <si>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</si>
  <si>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</si>
  <si>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</si>
  <si>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</si>
  <si>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</si>
  <si>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</si>
  <si>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</si>
  <si>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</si>
  <si>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</si>
  <si>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</si>
  <si>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</si>
  <si>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</si>
  <si>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</si>
  <si>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</si>
  <si>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</si>
  <si>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</si>
  <si>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</si>
  <si>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</si>
  <si>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</si>
  <si>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</si>
  <si>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</si>
  <si>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</si>
  <si>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</si>
  <si>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</si>
  <si>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</si>
  <si>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</si>
  <si>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</si>
  <si>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</si>
  <si>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</si>
  <si>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</si>
  <si>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</si>
  <si>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</si>
  <si>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</si>
  <si>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</si>
  <si>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</si>
  <si>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</si>
  <si>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</si>
  <si>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</si>
  <si>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</si>
  <si>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</si>
  <si>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</si>
  <si>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</si>
  <si>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</si>
  <si>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</si>
  <si>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</si>
  <si>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</si>
  <si>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</si>
  <si>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</si>
  <si>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</si>
  <si>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</si>
  <si>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</si>
  <si>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</si>
  <si>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</si>
  <si>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</si>
  <si>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</si>
  <si>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</si>
  <si>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</si>
  <si>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</si>
  <si>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</si>
  <si>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</si>
  <si>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</si>
  <si>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</si>
  <si>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</si>
  <si>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</si>
  <si>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</si>
  <si>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</si>
  <si>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</si>
  <si>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</si>
  <si>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</si>
  <si>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</si>
  <si>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</si>
  <si>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</si>
  <si>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</si>
  <si>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</si>
  <si>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</si>
  <si>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</si>
  <si>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</si>
  <si>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</si>
  <si>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</si>
  <si>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</si>
  <si>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</si>
  <si>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</si>
  <si>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</si>
  <si>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</si>
  <si>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</si>
  <si>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</si>
  <si>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</si>
  <si>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</si>
  <si>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</si>
  <si>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</si>
  <si>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</si>
  <si>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</si>
  <si>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</si>
  <si>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</si>
  <si>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</si>
  <si>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</si>
  <si>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</si>
  <si>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</si>
  <si>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</si>
  <si>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</si>
  <si>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</si>
  <si>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</si>
  <si>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</si>
  <si>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</si>
  <si>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</si>
  <si>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</si>
  <si>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</si>
  <si>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</si>
  <si>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</si>
  <si>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</si>
  <si>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</si>
  <si>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</si>
  <si>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</si>
  <si>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</si>
  <si>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</si>
  <si>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</si>
  <si>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</si>
  <si>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</si>
  <si>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</si>
  <si>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</si>
  <si>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</si>
  <si>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</si>
  <si>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</si>
  <si>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</si>
  <si>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</si>
  <si>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</si>
  <si>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</si>
  <si>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</si>
  <si>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</si>
  <si>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</si>
  <si>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</si>
  <si>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</si>
  <si>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</si>
  <si>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</si>
  <si>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</si>
  <si>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</si>
  <si>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</si>
  <si>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</si>
  <si>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</si>
  <si>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</si>
  <si>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</si>
  <si>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</si>
  <si>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</si>
  <si>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</si>
  <si>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</si>
  <si>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</si>
  <si>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</si>
  <si>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</si>
  <si>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</si>
  <si>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</si>
  <si>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</si>
  <si>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</si>
  <si>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</si>
  <si>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</si>
  <si>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</si>
  <si>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</si>
  <si>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</si>
  <si>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</si>
  <si>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</si>
  <si>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</si>
  <si>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</si>
  <si>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</si>
  <si>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</si>
  <si>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</si>
  <si>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</si>
  <si>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</si>
  <si>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</si>
  <si>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</si>
  <si>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</si>
  <si>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</si>
  <si>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</si>
  <si>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</si>
  <si>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</si>
  <si>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</si>
  <si>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</si>
  <si>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</si>
  <si>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</si>
  <si>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</si>
  <si>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</si>
  <si>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</si>
  <si>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</si>
  <si>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</si>
  <si>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</si>
  <si>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</si>
  <si>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</si>
  <si>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</si>
  <si>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</si>
  <si>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</si>
  <si>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</si>
  <si>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</si>
  <si>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</si>
  <si>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</si>
  <si>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</si>
  <si>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</si>
  <si>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</si>
  <si>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</si>
  <si>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</si>
  <si>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</si>
  <si>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</si>
  <si>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</si>
  <si>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</si>
  <si>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</si>
  <si>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</si>
  <si>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</si>
  <si>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</si>
  <si>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</si>
  <si>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</si>
  <si>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</si>
  <si>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</si>
  <si>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</si>
  <si>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</si>
  <si>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</si>
  <si>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</si>
  <si>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</si>
  <si>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</si>
  <si>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</si>
  <si>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</si>
  <si>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</si>
  <si>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</si>
  <si>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</si>
  <si>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</si>
  <si>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</si>
  <si>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</si>
  <si>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</si>
  <si>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</si>
  <si>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</si>
  <si>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</si>
  <si>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</si>
  <si>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</si>
  <si>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</si>
  <si>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</si>
  <si>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</si>
  <si>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</si>
  <si>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</si>
  <si>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</si>
  <si>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</si>
  <si>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</si>
  <si>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</si>
  <si>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</si>
  <si>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</si>
  <si>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</si>
  <si>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</si>
  <si>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</si>
  <si>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</si>
  <si>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</si>
  <si>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</si>
  <si>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</si>
  <si>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</si>
  <si>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</si>
  <si>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</si>
  <si>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</si>
  <si>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</si>
  <si>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</si>
  <si>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</si>
  <si>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</si>
  <si>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</si>
  <si>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</si>
  <si>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</si>
  <si>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</si>
  <si>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</si>
  <si>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</si>
  <si>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</si>
  <si>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</si>
  <si>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</si>
  <si>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</si>
  <si>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</si>
  <si>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</si>
  <si>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</si>
  <si>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</si>
  <si>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</si>
  <si>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</si>
  <si>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</si>
  <si>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</si>
  <si>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</si>
  <si>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</si>
  <si>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</si>
  <si>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</si>
  <si>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</si>
  <si>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</si>
  <si>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</si>
  <si>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</si>
  <si>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</si>
  <si>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</si>
  <si>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</si>
  <si>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</si>
  <si>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</si>
  <si>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</si>
  <si>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</si>
  <si>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</si>
  <si>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</si>
  <si>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</si>
  <si>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</si>
  <si>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</si>
  <si>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</si>
  <si>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</si>
  <si>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</si>
  <si>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</si>
  <si>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</si>
  <si>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</si>
  <si>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</si>
  <si>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</si>
  <si>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</si>
  <si>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</si>
  <si>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</si>
  <si>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</si>
  <si>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</si>
  <si>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</si>
  <si>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</si>
  <si>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</si>
  <si>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</si>
  <si>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</si>
  <si>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</si>
  <si>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</si>
  <si>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</si>
  <si>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</si>
  <si>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</si>
  <si>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</si>
  <si>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</si>
  <si>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</si>
  <si>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</si>
  <si>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</si>
  <si>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</si>
  <si>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</si>
  <si>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</si>
  <si>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</si>
  <si>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</si>
  <si>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</si>
  <si>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</si>
  <si>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</si>
  <si>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</si>
  <si>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</si>
  <si>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</si>
  <si>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</si>
  <si>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</si>
  <si>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</si>
  <si>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</si>
  <si>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</si>
  <si>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</si>
  <si>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</si>
  <si>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</si>
  <si>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</si>
  <si>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</si>
  <si>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</si>
  <si>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</si>
  <si>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</si>
  <si>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</si>
  <si>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</si>
  <si>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</si>
  <si>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</si>
  <si>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</si>
  <si>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</si>
  <si>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</si>
  <si>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</si>
  <si>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</si>
  <si>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</si>
  <si>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</si>
  <si>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</si>
  <si>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</si>
  <si>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</si>
  <si>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</si>
  <si>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</si>
  <si>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</si>
  <si>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</si>
  <si>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</si>
  <si>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</si>
  <si>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</si>
  <si>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</si>
  <si>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</si>
  <si>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</si>
  <si>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</si>
  <si>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</si>
  <si>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</si>
  <si>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</si>
  <si>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</si>
  <si>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</si>
  <si>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</si>
  <si>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</si>
  <si>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</si>
  <si>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</si>
  <si>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</si>
  <si>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</si>
  <si>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</si>
  <si>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</si>
  <si>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</si>
  <si>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</si>
  <si>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</si>
  <si>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</si>
  <si>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</si>
  <si>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</si>
  <si>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</si>
  <si>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</si>
  <si>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</si>
  <si>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</si>
  <si>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</si>
  <si>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</si>
  <si>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</si>
  <si>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</si>
  <si>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</si>
  <si>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</si>
  <si>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</si>
  <si>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</si>
  <si>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</si>
  <si>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</si>
  <si>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</si>
  <si>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</si>
  <si>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</si>
  <si>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</si>
  <si>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</si>
  <si>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</si>
  <si>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</si>
  <si>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</si>
  <si>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</si>
  <si>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</si>
  <si>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</si>
  <si>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</si>
  <si>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</si>
  <si>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</si>
  <si>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</si>
  <si>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</si>
  <si>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</si>
  <si>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</si>
  <si>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</si>
  <si>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</si>
  <si>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</si>
  <si>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</si>
  <si>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</si>
  <si>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</si>
  <si>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</si>
  <si>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</si>
  <si>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</si>
  <si>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</si>
  <si>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</si>
  <si>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</si>
  <si>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</si>
  <si>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</si>
  <si>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</si>
  <si>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</si>
  <si>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</si>
  <si>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</si>
  <si>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</si>
  <si>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</si>
  <si>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</si>
  <si>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</si>
  <si>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</si>
  <si>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</si>
  <si>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</si>
  <si>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</si>
  <si>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</si>
  <si>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</si>
  <si>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</si>
  <si>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</si>
  <si>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</si>
  <si>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</si>
  <si>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</si>
  <si>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</si>
  <si>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</si>
  <si>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</si>
  <si>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</si>
  <si>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</si>
  <si>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</si>
  <si>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</si>
  <si>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</si>
  <si>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</si>
  <si>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</si>
  <si>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</si>
  <si>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</si>
  <si>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</si>
  <si>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</si>
  <si>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</si>
  <si>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</si>
  <si>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</si>
  <si>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</si>
  <si>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</si>
  <si>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</si>
  <si>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</si>
  <si>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</si>
  <si>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</si>
  <si>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</si>
  <si>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</si>
  <si>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</si>
  <si>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</si>
  <si>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</si>
  <si>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</si>
  <si>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</si>
  <si>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</si>
  <si>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</si>
  <si>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</si>
  <si>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</si>
  <si>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</si>
  <si>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</si>
  <si>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</si>
  <si>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</si>
  <si>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</si>
  <si>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</si>
  <si>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</si>
  <si>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</si>
  <si>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</si>
  <si>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</si>
  <si>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</si>
  <si>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</si>
  <si>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</si>
  <si>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</si>
  <si>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</si>
  <si>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</si>
  <si>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</si>
  <si>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</si>
  <si>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</si>
  <si>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</si>
  <si>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</si>
  <si>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</si>
  <si>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</si>
  <si>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</si>
  <si>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</si>
  <si>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</si>
  <si>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</si>
  <si>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</si>
  <si>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</si>
  <si>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</si>
  <si>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</si>
  <si>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</si>
  <si>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</si>
  <si>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</si>
  <si>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</si>
  <si>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</si>
  <si>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</si>
  <si>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</si>
  <si>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</si>
  <si>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</si>
  <si>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</si>
  <si>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</si>
  <si>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</si>
  <si>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</si>
  <si>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</si>
  <si>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</si>
  <si>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</si>
  <si>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</si>
  <si>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</si>
  <si>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</si>
  <si>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</si>
  <si>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</si>
  <si>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</si>
  <si>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</si>
  <si>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</si>
  <si>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</si>
  <si>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</si>
  <si>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</si>
  <si>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</si>
  <si>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</si>
  <si>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</si>
  <si>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</si>
  <si>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</si>
  <si>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</si>
  <si>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</si>
  <si>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</si>
  <si>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</si>
  <si>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</si>
  <si>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</si>
  <si>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</si>
  <si>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</si>
  <si>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</si>
  <si>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</si>
  <si>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</si>
  <si>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</si>
  <si>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</si>
  <si>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</si>
  <si>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</si>
  <si>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</si>
  <si>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</si>
  <si>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</si>
  <si>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</si>
  <si>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</si>
  <si>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</si>
  <si>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</si>
  <si>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</si>
  <si>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</si>
  <si>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</si>
  <si>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</si>
  <si>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</si>
  <si>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</si>
  <si>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</si>
  <si>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</si>
  <si>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</si>
  <si>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</si>
  <si>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</si>
  <si>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</si>
  <si>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</si>
  <si>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</si>
  <si>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</si>
  <si>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</si>
  <si>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</si>
  <si>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</si>
  <si>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</si>
  <si>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</si>
  <si>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</si>
  <si>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</si>
  <si>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</si>
  <si>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</si>
  <si>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</si>
  <si>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</si>
  <si>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</si>
  <si>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</si>
  <si>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</si>
  <si>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</si>
  <si>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</si>
  <si>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</si>
  <si>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</si>
  <si>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</si>
  <si>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</si>
  <si>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</si>
  <si>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</si>
  <si>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</si>
  <si>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</si>
  <si>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</si>
  <si>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</si>
  <si>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</si>
  <si>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</si>
  <si>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</si>
  <si>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</si>
  <si>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</si>
  <si>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</si>
  <si>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</si>
  <si>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</si>
  <si>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</si>
  <si>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</si>
  <si>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</si>
  <si>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</si>
  <si>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</si>
  <si>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</si>
  <si>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</si>
  <si>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</si>
  <si>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</si>
  <si>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</si>
  <si>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</si>
  <si>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</si>
  <si>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</si>
  <si>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</si>
  <si>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</si>
  <si>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</si>
  <si>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</si>
  <si>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</si>
  <si>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</si>
  <si>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</si>
  <si>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</si>
  <si>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</si>
  <si>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</si>
  <si>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</si>
  <si>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</si>
  <si>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</si>
  <si>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</si>
  <si>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</si>
  <si>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</si>
  <si>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</si>
  <si>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</si>
  <si>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</si>
  <si>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</si>
  <si>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</si>
  <si>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</si>
  <si>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</si>
  <si>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</si>
  <si>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</si>
  <si>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</si>
  <si>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</si>
  <si>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</si>
  <si>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</si>
  <si>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</si>
  <si>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</si>
  <si>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</si>
  <si>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</si>
  <si>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</si>
  <si>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</si>
  <si>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</si>
  <si>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</si>
  <si>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</si>
  <si>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</si>
  <si>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</si>
  <si>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</si>
  <si>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</si>
  <si>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</si>
  <si>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</si>
  <si>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</si>
  <si>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</si>
  <si>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</si>
  <si>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</si>
  <si>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</si>
  <si>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</si>
  <si>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</si>
  <si>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</si>
  <si>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</si>
  <si>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</si>
  <si>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</si>
  <si>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</si>
  <si>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</si>
  <si>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</si>
  <si>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</si>
  <si>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</si>
  <si>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</si>
  <si>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</si>
  <si>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</si>
  <si>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</si>
  <si>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</si>
  <si>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</si>
  <si>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</si>
  <si>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</si>
  <si>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</si>
  <si>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</si>
  <si>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</si>
  <si>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</si>
  <si>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</si>
  <si>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</si>
  <si>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</si>
  <si>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</si>
  <si>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</si>
  <si>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</si>
  <si>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</si>
  <si>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</si>
  <si>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</si>
  <si>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</si>
  <si>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</si>
  <si>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</si>
  <si>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</si>
  <si>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</si>
  <si>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</si>
  <si>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</si>
  <si>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</si>
  <si>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</si>
  <si>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</si>
  <si>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</si>
  <si>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</si>
  <si>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</si>
  <si>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</si>
  <si>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</si>
  <si>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</si>
  <si>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</si>
  <si>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</si>
  <si>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</si>
  <si>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</si>
  <si>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</si>
  <si>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</si>
  <si>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</si>
  <si>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</si>
  <si>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</si>
  <si>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</si>
  <si>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</si>
  <si>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</si>
  <si>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</si>
  <si>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</si>
  <si>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</si>
  <si>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</si>
  <si>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</si>
  <si>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</si>
  <si>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</si>
  <si>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</si>
  <si>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</si>
  <si>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</si>
  <si>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</si>
  <si>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</si>
  <si>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</si>
  <si>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</si>
  <si>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</si>
  <si>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</si>
  <si>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</si>
  <si>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</si>
  <si>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</si>
  <si>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</si>
  <si>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</si>
  <si>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</si>
  <si>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</si>
  <si>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</si>
  <si>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</si>
  <si>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</si>
  <si>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</si>
  <si>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</si>
  <si>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</si>
  <si>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</si>
  <si>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</si>
  <si>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</si>
  <si>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</si>
  <si>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</si>
  <si>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</si>
  <si>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</si>
  <si>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</si>
  <si>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</si>
  <si>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</si>
  <si>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</si>
  <si>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</si>
  <si>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</si>
  <si>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</si>
  <si>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</si>
  <si>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</si>
  <si>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</si>
  <si>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</si>
  <si>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</si>
  <si>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</si>
  <si>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</si>
  <si>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</si>
  <si>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</si>
  <si>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</si>
  <si>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</si>
  <si>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</si>
  <si>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</si>
  <si>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</si>
  <si>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</si>
  <si>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</si>
  <si>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</si>
  <si>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</si>
  <si>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</si>
  <si>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</si>
  <si>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</si>
  <si>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</si>
  <si>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</si>
  <si>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</si>
  <si>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</si>
  <si>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</si>
  <si>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</si>
  <si>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</si>
  <si>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</si>
  <si>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</si>
  <si>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</si>
  <si>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</si>
  <si>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</si>
  <si>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</si>
  <si>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</si>
  <si>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</si>
  <si>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</si>
  <si>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</si>
  <si>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</si>
  <si>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</si>
  <si>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</si>
  <si>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</si>
  <si>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</si>
  <si>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</si>
  <si>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</si>
  <si>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</si>
  <si>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</si>
  <si>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</si>
  <si>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</si>
  <si>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</si>
  <si>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</si>
  <si>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</si>
  <si>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</si>
  <si>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</si>
  <si>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</si>
  <si>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</si>
  <si>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</si>
  <si>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</si>
  <si>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</si>
  <si>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</si>
  <si>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</si>
  <si>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</si>
  <si>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</si>
  <si>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</si>
  <si>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</si>
  <si>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</si>
  <si>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</si>
  <si>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</si>
  <si>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</si>
  <si>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</si>
  <si>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</si>
  <si>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</si>
  <si>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</si>
  <si>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</si>
  <si>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</si>
  <si>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</si>
  <si>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</si>
  <si>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</si>
  <si>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</si>
  <si>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</si>
  <si>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</si>
  <si>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</si>
  <si>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</si>
  <si>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</si>
  <si>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</si>
  <si>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</si>
  <si>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</si>
  <si>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</si>
  <si>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</si>
  <si>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</si>
  <si>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</si>
  <si>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</si>
  <si>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</si>
  <si>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</si>
  <si>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</si>
  <si>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</si>
  <si>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</si>
  <si>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</si>
  <si>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</si>
  <si>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</si>
  <si>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</si>
  <si>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</si>
  <si>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</si>
  <si>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</si>
  <si>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</si>
  <si>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</si>
  <si>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</si>
  <si>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</si>
  <si>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</si>
  <si>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</si>
  <si>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</si>
  <si>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</si>
  <si>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</si>
  <si>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</si>
  <si>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</si>
  <si>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</si>
  <si>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</si>
  <si>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</si>
  <si>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</si>
  <si>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</si>
  <si>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</si>
  <si>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</si>
  <si>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</si>
  <si>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</si>
  <si>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</si>
  <si>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</si>
  <si>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</si>
  <si>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</si>
  <si>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</si>
  <si>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</si>
  <si>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</si>
  <si>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</si>
  <si>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</si>
  <si>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</si>
  <si>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</si>
  <si>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</si>
  <si>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</si>
  <si>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</si>
  <si>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</si>
  <si>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</si>
  <si>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</si>
  <si>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</si>
  <si>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</si>
  <si>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</si>
  <si>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</si>
  <si>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</si>
  <si>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</si>
  <si>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</si>
  <si>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</si>
  <si>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</si>
  <si>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</si>
  <si>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</si>
  <si>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</si>
  <si>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</si>
  <si>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</si>
  <si>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</si>
  <si>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</si>
  <si>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</si>
  <si>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</si>
  <si>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</si>
  <si>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</si>
  <si>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</si>
  <si>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</si>
  <si>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</si>
  <si>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</si>
  <si>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</si>
  <si>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</si>
  <si>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</si>
  <si>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</si>
  <si>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</si>
  <si>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</si>
  <si>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</si>
  <si>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</si>
  <si>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</si>
  <si>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</si>
  <si>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</si>
  <si>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</si>
  <si>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</si>
  <si>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</si>
  <si>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</si>
  <si>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</si>
  <si>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</si>
  <si>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</si>
  <si>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</si>
  <si>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</si>
  <si>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</si>
  <si>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</si>
  <si>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</si>
  <si>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</si>
  <si>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</si>
  <si>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</si>
  <si>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</si>
  <si>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</si>
  <si>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</si>
  <si>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</si>
  <si>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</si>
  <si>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</si>
  <si>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</si>
  <si>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</si>
  <si>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</si>
  <si>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</si>
  <si>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</si>
  <si>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</si>
  <si>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</si>
  <si>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</si>
  <si>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</si>
  <si>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</si>
  <si>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</si>
  <si>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</si>
  <si>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</si>
  <si>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</si>
  <si>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</si>
  <si>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</si>
  <si>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</si>
  <si>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</si>
  <si>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</si>
  <si>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</si>
  <si>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</si>
  <si>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</si>
  <si>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</si>
  <si>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</si>
  <si>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</si>
  <si>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</si>
  <si>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</si>
  <si>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</si>
  <si>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</si>
  <si>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</si>
  <si>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</si>
  <si>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</si>
  <si>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</si>
  <si>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</si>
  <si>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</si>
  <si>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</si>
  <si>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</si>
  <si>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</si>
  <si>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</si>
  <si>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</si>
  <si>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</si>
  <si>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</si>
  <si>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</si>
  <si>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</si>
  <si>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</si>
  <si>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</si>
  <si>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</si>
  <si>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</si>
  <si>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</si>
  <si>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</si>
  <si>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</si>
  <si>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</si>
  <si>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</si>
  <si>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</si>
  <si>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</si>
  <si>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</si>
  <si>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</si>
  <si>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</si>
  <si>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</si>
  <si>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</si>
  <si>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</si>
  <si>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</si>
  <si>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</si>
  <si>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</si>
  <si>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</si>
  <si>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</si>
  <si>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</si>
  <si>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</si>
  <si>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</si>
  <si>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</si>
  <si>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</si>
  <si>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</si>
  <si>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</si>
  <si>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</si>
  <si>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</si>
  <si>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</si>
  <si>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riy0573</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</si>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</sst>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304.89566145833669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45967.844087384263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45967.844087384263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45967.844087384263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45967.844087384263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45967.844087384263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45967.844087384263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45967.844087384263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45967.844087384263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45967.844087384263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45967.844087384263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45967.844087384263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45967.844087384263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45967.844087384263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45967.844087384263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45967.844087384263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45967.844087384263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45967.844087384263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45967.844087384263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45967.844087384263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45967.844087384263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45967.844087384263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45967.844087384263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45967.844087384263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45967.844087384263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45967.844087384263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45967.844087384263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45967.844087384263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45967.844087384263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45967.844087384263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45967.844087384263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45967.844087384263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45967.844087384263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45967.844087384263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45967.844087384263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45967.844087384263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45967.844087384263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45967.844087384263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45967.844087384263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45967.844087384263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45967.844087384263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45967.844087384263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45967.844087384263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45967.844087384263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45967.844087384263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45967.844087384263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45967.844087384263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45967.844087384263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45967.844087384263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45967.844087384263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45967.844087384263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45967.844087384263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45967.844087384263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45967.844087384263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45967.844087384263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45967.844087384263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45967.844087384263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45967.844087384263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45967.844087384263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45967.844087384263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45967.844087384263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45967.844087384263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45967.844087384263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45967.844087384263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45967.844087384263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45967.844087384263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45967.844087384263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45967.844087384263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45967.844087384263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45967.844087384263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45967.844087384263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45967.844087384263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45967.844087384263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45967.844087384263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45967.844087384263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45967.844087384263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45967.844087384263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45967.844087384263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45967.844087384263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45967.844087384263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45967.844087384263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45967.844087384263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142.84424942130136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45967.844087384263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39105</v>
      </c>
      <c r="E5" s="103"/>
      <c r="F5" s="104"/>
      <c r="G5" s="105">
        <f ca="1">IFERROR(NOW()-F5,"-")</f>
        <v>45967.844087384263</v>
      </c>
      <c r="H5" s="104"/>
      <c r="I5" s="18" t="str">
        <f>IFERROR(VLOOKUP(D5,DB!A:F,6,0),"")</f>
        <v>SCECO</v>
      </c>
      <c r="J5" s="18" t="str">
        <f>IFERROR(VLOOKUP(D5,DB!A:G,7,0),"")</f>
        <v>Weak</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45967.844087384263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45967.844087384263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45967.844087384263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45967.844087384263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45967.844087384263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45967.844087384263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45967.844087384263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45967.844087384263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45967.844087384263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45967.844087384263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45967.844087384263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45967.844087384263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45967.844087384263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45967.844087384263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45967.844087384263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45967.844087384263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45967.844087384263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45967.844087384263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45967.844087384263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45967.844087384263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45967.844087384263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45967.844087384263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45967.844087384263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45967.844087384263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45967.844087384263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45967.844087384263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45967.844087384263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45967.844087384263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45967.844087384263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45967.844087384263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45967.844087384263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45967.844087384263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45967.844087384263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45967.844087384263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45967.844087384263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45967.844087384263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45967.844087384263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45967.844087384263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45967.844087384263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45967.844087384263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45967.844087384263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45967.844087384263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45967.844087384263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45967.844087384263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45967.844087384263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45967.844087384263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45967.844087384263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45967.844087384263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45967.844087384263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45967.844087384263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45967.844087384263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45967.844087384263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45967.844087384263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45967.844087384263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45967.844087384263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45967.844087384263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45967.844087384263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45967.844087384263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45967.844087384263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45967.844087384263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45967.844087384263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45967.844087384263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45967.844087384263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45967.844087384263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45967.844087384263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45967.844087384263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45967.844087384263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45967.844087384263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45967.844087384263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45967.844087384263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45967.844087384263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45967.844087384263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45967.844087384263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45967.844087384263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45967.844087384263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45967.844087384263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45967.844087384263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45967.844087384263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45967.844087384263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45967.844087384263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45967.844087384263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45967.844087384263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45967.844087384263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45967.844087384263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45967.844087384263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45967.844087384263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45967.844087384263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45967.844087384263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45967.844087384263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45967.844087384263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45967.844087384263</v>
      </c>
      <c r="H12" s="22" t="s">
        <v>39106</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45967.844087384263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45967.844087384263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45967.844087384263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45967.844087384263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45967.844087384263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45967.844087384263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45967.844087384263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45967.844087384263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45967.844087384263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45967.844087384263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45967.844087384263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45967.844087384263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39107</v>
      </c>
      <c r="D25" s="18"/>
      <c r="E25" s="18"/>
      <c r="F25" s="20"/>
      <c r="G25" s="21">
        <f t="shared" ref="G25:G88" ca="1" si="1">IFERROR(NOW()-F25,"-")</f>
        <v>45967.844087384263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45967.844087384263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45967.844087384263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45967.844087384263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45967.844087384263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45967.844087384263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45967.844087384263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45967.844087384263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45967.844087384263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45967.844087384263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45967.844087384263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45967.844087384263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45967.844087384263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45967.844087384263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45967.844087384263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45967.844087384263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45967.844087384263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45967.844087384263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45967.844087384263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45967.844087384263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45967.844087384263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45967.844087384263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45967.844087384263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45967.844087384263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45967.844087384263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45967.844087384263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45967.844087384263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45967.844087384263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45967.844087384263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45967.844087384263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45967.844087384263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45967.844087384263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45967.844087384263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45967.844087384263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45967.844087384263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45967.844087384263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45967.844087384263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45967.844087384263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45967.844087384263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45967.844087384263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45967.844087384263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45967.844087384263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45967.844087384263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45967.844087384263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45967.844087384263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45967.844087384263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45967.844087384263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45967.844087384263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45967.844087384263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45967.844087384263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45967.844087384263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45967.844087384263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45967.844087384263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45967.844087384263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45967.844087384263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45967.844087384263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45967.844087384263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45967.844087384263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45967.844087384263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45967.844087384263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45967.844087384263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45967.844087384263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45967.844087384263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45967.844087384263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45967.844087384263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45967.844087384263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45967.844087384263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45967.844087384263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45967.844087384263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45967.844087384263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45967.844087384263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45967.844087384263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45967.844087384263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45967.844087384263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45967.844087384263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45967.844087384263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45967.844087384263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45967.844087384263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45967.844087384263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45967.844087384263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45967.844087384263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45967.844087384263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45967.844087384263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45967.844087384263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45967.844087384263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45967.844087384263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45967.844087384263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45967.844087384263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45967.844087384263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45967.844087384263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45967.844087384263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45967.844087384263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45967.844087384263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45967.844087384263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45967.844087384263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45967.844087384263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45967.844087384263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45967.844087384263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45967.844087384263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45967.844087384263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45967.844087384263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45967.844087384263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45967.844087384263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45967.844087384263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45967.844087384263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45967.844087384263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45967.844087384263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45967.844087384263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45967.844087384263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45967.844087384263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45967.844087384263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45967.844087384263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45967.844087384263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45967.844087384263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45967.844087384263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45967.844087384263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45967.844087384263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45967.844087384263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45967.844087384263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45967.844087384263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45967.844087384263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45967.844087384263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45967.844087384263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45967.844087384263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45967.844087384263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45967.844087384263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45967.844087384263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45967.844087384263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45967.844087384263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45967.844087384263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45967.844087384263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45967.844087384263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45967.844087384263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45967.844087384263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45967.844087384263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45967.844087384263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45967.844087384263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45967.844087384263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45967.844087384263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45967.844087384263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45967.844087384263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45967.844087384263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45967.844087384263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45967.844087384263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45967.844087384263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45967.844087384263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45967.844087384263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45967.844087384263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45967.844087384263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45967.844087384263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45967.844087384263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45967.844087384263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45967.844087384263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45967.844087384263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45967.844087384263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45967.844087384263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45967.844087384263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45967.844087384263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45967.844087384263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45967.844087384263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45967.844087384263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45967.844087384263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45967.844087384263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45967.844087384263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45967.844087384263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45967.844087384263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45967.844087384263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45967.844087384263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45967.844087384263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45967.844087384263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45967.844087384263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45967.844087384263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45967.844087384263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45967.844087384263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45967.844087384263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45967.844087384263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45967.844087384263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45967.844087384263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45967.844087384263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45967.844087384263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45967.844087384263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45967.844087384263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45967.844087384263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45967.844087384263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45967.844087384263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45967.844087384263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45967.844087384263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45967.844087384263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45967.844087384263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45967.844087384263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45967.844087384263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45967.844087384263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45967.844087384263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45967.844087384263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45967.844087384263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45967.844087384263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45967.844087384263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45967.844087384263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45967.844087384263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45967.844087384263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45967.844087384263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45967.844087384263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45967.844087384263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45967.844087384263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45967.844087384263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45967.844087384263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45967.844087384263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45967.844087384263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45967.844087384263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45967.844087384263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45967.844087384263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45967.844087384263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45967.844087384263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45967.844087384263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45967.844087384263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45967.844087384263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45967.844087384263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45967.844087384263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45967.844087384263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45967.844087384263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45967.844087384263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45967.844087384263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45967.844087384263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45967.844087384263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45967.844087384263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45967.844087384263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45967.844087384263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45967.844087384263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45967.844087384263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45967.844087384263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45967.844087384263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45967.844087384263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45967.844087384263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45967.844087384263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45967.844087384263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45967.844087384263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45967.844087384263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45967.844087384263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45967.844087384263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45967.844087384263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45967.844087384263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45967.844087384263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45967.844087384263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45967.844087384263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45967.844087384263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45967.844087384263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45967.844087384263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45967.844087384263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45967.844087384263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45967.844087384263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45967.844087384263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45967.844087384263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45967.844087384263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45967.844087384263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45967.844087384263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45967.844087384263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45967.844087384263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45967.844087384263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45967.844087384263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45967.844087384263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45967.844087384263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45967.844087384263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45967.844087384263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45967.844087384263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45967.844087384263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45967.844087384263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45967.844087384263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45967.844087384263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45967.844087384263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45967.844087384263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45967.844087384263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45967.844087384263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45967.844087384263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45967.844087384263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45967.844087384263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45967.844087384263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45967.844087384263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45967.844087384263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45967.844087384263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45967.844087384263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45967.844087384263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45967.844087384263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45967.844087384263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45967.844087384263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45967.844087384263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45967.844087384263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45967.844087384263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45967.844087384263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45967.844087384263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45967.844087384263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45967.844087384263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45967.844087384263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45967.844087384263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45967.844087384263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45967.844087384263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45967.844087384263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45967.844087384263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45967.844087384263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45967.844087384263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45967.844087384263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45967.844087384263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45967.844087384263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45967.844087384263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45967.844087384263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45967.844087384263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45967.844087384263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45967.844087384263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45967.844087384263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45967.844087384263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45967.844087384263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45967.844087384263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45967.844087384263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45967.844087384263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45967.844087384263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45967.844087384263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45967.844087384263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45967.844087384263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45967.844087384263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45967.844087384263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45967.844087384263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45967.844087384263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45967.844087384263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45967.844087384263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45967.844087384263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45967.844087384263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45967.844087384263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45967.844087384263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45967.844087384263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45967.844087384263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45967.844087384263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45967.844087384263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45967.844087384263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45967.844087384263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45967.844087384263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45967.844087384263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45967.844087384263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45967.844087384263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45967.844087384263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45967.844087384263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45967.844087384263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45967.844087384263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45967.844087384263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45967.844087384263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45967.844087384263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45967.844087384263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45967.844087384263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45967.844087384263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45967.844087384263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45967.844087384263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45967.844087384263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45967.844087384263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45967.844087384263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45967.844087384263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45967.844087384263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45967.844087384263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45967.844087384263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45967.844087384263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45967.844087384263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45967.844087384263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45967.844087384263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45967.844087384263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45967.844087384263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45967.844087384263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45967.844087384263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45967.844087384263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45967.844087384263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45967.844087384263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45967.844087384263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45967.844087384263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45967.844087384263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45967.844087384263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45967.844087384263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45967.844087384263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45967.844087384263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45967.844087384263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45967.844087384263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45967.844087384263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45967.844087384263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45967.844087384263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45967.844087384263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45967.844087384263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45967.844087384263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45967.844087384263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45967.844087384263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45967.844087384263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45967.844087384263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45967.844087384263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45967.844087384263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45967.844087384263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45967.844087384263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45967.844087384263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45967.844087384263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45967.844087384263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45967.844087384263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45967.844087384263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45967.844087384263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45967.844087384263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45967.844087384263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45967.844087384263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45967.844087384263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45967.844087384263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45967.844087384263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45967.844087384263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45967.844087384263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45967.844087384263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45967.844087384263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45967.844087384263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45967.844087384263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45967.844087384263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45967.844087384263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45967.844087384263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45967.844087384263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45967.844087384263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45967.844087384263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45967.844087384263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45967.844087384263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45967.844087384263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45967.844087384263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45967.844087384263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45967.844087384263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45967.844087384263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45967.844087384263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45967.844087384263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45967.844087384263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45967.844087384263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45967.844087384263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45967.844087384263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45967.844087384263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45967.844087384263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45967.844087384263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45967.844087384263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45967.844087384263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45967.844087384263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45967.844087384263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45967.844087384263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45967.844087384263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45967.844087384263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45967.844087384263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45967.844087384263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45967.844087384263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45967.844087384263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45967.844087384263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45967.844087384263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45967.844087384263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45967.844087384263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45967.844087384263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45967.844087384263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45967.844087384263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45967.844087384263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45967.844087384263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45967.844087384263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45967.844087384263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45967.844087384263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45967.844087384263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45967.844087384263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45967.844087384263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45967.844087384263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45967.844087384263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45967.844087384263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45967.844087384263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45967.844087384263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45967.844087384263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45967.844087384263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45967.844087384263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45967.844087384263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45967.844087384263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45967.844087384263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45967.844087384263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45967.844087384263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45967.844087384263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45967.844087384263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45967.844087384263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45967.844087384263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45967.844087384263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45967.844087384263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45967.844087384263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45967.844087384263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45967.844087384263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45967.844087384263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45967.844087384263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45967.844087384263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45967.844087384263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45967.844087384263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45967.844087384263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45967.844087384263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45967.844087384263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45967.844087384263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45967.844087384263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45967.844087384263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45967.844087384263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45967.844087384263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45967.844087384263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45967.844087384263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45967.844087384263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45967.844087384263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45967.844087384263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45967.844087384263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45967.844087384263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45967.844087384263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45967.844087384263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45967.844087384263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45967.844087384263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45967.844087384263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45967.844087384263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45967.844087384263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45967.844087384263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45967.844087384263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45967.844087384263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45967.844087384263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45967.844087384263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45967.844087384263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45967.844087384263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45967.844087384263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45967.844087384263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45967.844087384263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45967.844087384263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45967.844087384263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45967.844087384263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45967.844087384263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45967.844087384263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45967.844087384263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45967.844087384263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45967.844087384263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45967.844087384263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45967.844087384263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45967.844087384263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45967.844087384263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45967.844087384263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45967.844087384263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45967.844087384263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45967.844087384263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45967.844087384263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45967.844087384263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45967.844087384263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45967.844087384263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45967.844087384263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45967.844087384263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45967.844087384263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45967.844087384263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45967.844087384263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45967.844087384263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45967.844087384263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45967.844087384263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45967.844087384263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45967.844087384263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45967.844087384263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45967.844087384263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45967.844087384263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45967.844087384263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45967.844087384263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45967.844087384263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45967.844087384263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45967.844087384263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45967.844087384263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45967.844087384263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45967.844087384263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45967.844087384263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45967.844087384263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45967.844087384263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45967.844087384263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45967.844087384263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45967.844087384263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45967.844087384263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45967.844087384263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45967.844087384263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45967.844087384263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45967.844087384263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45967.844087384263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45967.844087384263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45967.844087384263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45967.844087384263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45967.844087384263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45967.844087384263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45967.844087384263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45967.844087384263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45967.844087384263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45967.844087384263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45967.844087384263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45967.844087384263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45967.844087384263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45967.844087384263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45967.844087384263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45967.844087384263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45967.844087384263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45967.844087384263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45967.844087384263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45967.844087384263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45967.844087384263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45967.844087384263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45967.844087384263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45967.844087384263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45967.844087384263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45967.844087384263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45967.844087384263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45967.844087384263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45967.844087384263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45967.844087384263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45967.844087384263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45967.844087384263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45967.844087384263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45967.844087384263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45967.844087384263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45967.844087384263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45967.844087384263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45967.844087384263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45967.844087384263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45967.844087384263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45967.844087384263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45967.844087384263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45967.844087384263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45967.844087384263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45967.844087384263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45967.844087384263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45967.844087384263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45967.844087384263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45967.844087384263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45967.844087384263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45967.844087384263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45967.844087384263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45967.844087384263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45967.844087384263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45967.844087384263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45967.844087384263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45967.844087384263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45967.844087384263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45967.844087384263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45967.844087384263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45967.844087384263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45967.844087384263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45967.844087384263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45967.844087384263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45967.844087384263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45967.844087384263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45967.844087384263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45967.844087384263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45967.844087384263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45967.844087384263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45967.844087384263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45967.844087384263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45967.844087384263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45967.844087384263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45967.844087384263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45967.844087384263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45967.844087384263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45967.844087384263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45967.844087384263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45967.844087384263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45967.844087384263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45967.844087384263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45967.844087384263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45967.844087384263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45967.844087384263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45967.844087384263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45967.844087384263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45967.844087384263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45967.844087384263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45967.844087384263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45967.844087384263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45967.844087384263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45967.844087384263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45967.844087384263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45967.844087384263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45967.844087384263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45967.844087384263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45967.844087384263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45967.844087384263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45967.844087384263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45967.844087384263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45967.844087384263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45967.844087384263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45967.844087384263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45967.844087384263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45967.844087384263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45967.844087384263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45967.844087384263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45967.844087384263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45967.844087384263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45967.844087384263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45967.844087384263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45967.844087384263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45967.844087384263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45967.844087384263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45967.844087384263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45967.844087384263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45967.844087384263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45967.844087384263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45967.844087384263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45967.844087384263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45967.844087384263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45967.844087384263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45967.844087384263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45967.844087384263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45967.844087384263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45967.844087384263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45967.844087384263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45967.844087384263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45967.844087384263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45967.844087384263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45967.844087384263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45967.844087384263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45967.844087384263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45967.844087384263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45967.844087384263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45967.844087384263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45967.844087384263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45967.844087384263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45967.844087384263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45967.844087384263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45967.844087384263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45967.844087384263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45967.844087384263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45967.844087384263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45967.844087384263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45967.844087384263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45967.844087384263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45967.844087384263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45967.844087384263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45967.844087384263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45967.844087384263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45967.844087384263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45967.844087384263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45967.844087384263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45967.844087384263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45967.844087384263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45967.844087384263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45967.844087384263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45967.844087384263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45967.844087384263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45967.844087384263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45967.844087384263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45967.844087384263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45967.844087384263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45967.844087384263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45967.844087384263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45967.844087384263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45967.844087384263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45967.844087384263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45967.844087384263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45967.844087384263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45967.844087384263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45967.844087384263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45967.844087384263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45967.844087384263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45967.844087384263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45967.844087384263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45967.844087384263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45967.844087384263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45967.844087384263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45967.844087384263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45967.844087384263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45967.844087384263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45967.844087384263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45967.844087384263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45967.844087384263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45967.844087384263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45967.844087384263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45967.844087384263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45967.844087384263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45967.844087384263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45967.844087384263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45967.844087384263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45967.844087384263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45967.844087384263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45967.844087384263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45967.844087384263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45967.844087384263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45967.844087384263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45967.844087384263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45967.844087384263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45967.844087384263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45967.844087384263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45967.844087384263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45967.844087384263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45967.844087384263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45967.844087384263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45967.844087384263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45967.844087384263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45967.844087384263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45967.844087384263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45967.844087384263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45967.844087384263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45967.844087384263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45967.844087384263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45967.844087384263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45967.844087384263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45967.844087384263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45967.844087384263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45967.844087384263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45967.844087384263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45967.844087384263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45967.844087384263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45967.844087384263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45967.844087384263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45967.844087384263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45967.844087384263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45967.844087384263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45967.844087384263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45967.844087384263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45967.844087384263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45967.844087384263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45967.844087384263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45967.844087384263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45967.844087384263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45967.844087384263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45967.844087384263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45967.844087384263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45967.844087384263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45967.844087384263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45967.844087384263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45967.844087384263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45967.844087384263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45967.844087384263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45967.844087384263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45967.844087384263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45967.844087384263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45967.844087384263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45967.844087384263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45967.844087384263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45967.844087384263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45967.844087384263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45967.844087384263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45967.844087384263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45967.844087384263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45967.844087384263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45967.844087384263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45967.844087384263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45967.844087384263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45967.844087384263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45967.844087384263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45967.844087384263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45967.844087384263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45967.844087384263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45967.844087384263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45967.844087384263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45967.844087384263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45967.844087384263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45967.844087384263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45967.844087384263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45967.844087384263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45967.844087384263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45967.844087384263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45967.844087384263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45967.844087384263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45967.844087384263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45967.844087384263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45967.844087384263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45967.844087384263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45967.844087384263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45967.844087384263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45967.844087384263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45967.844087384263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45967.844087384263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45967.844087384263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45967.844087384263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45967.844087384263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45967.844087384263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45967.844087384263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45967.844087384263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45967.844087384263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45967.844087384263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45967.844087384263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45967.844087384263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45967.844087384263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45967.844087384263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45967.844087384263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45967.844087384263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45967.844087384263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45967.844087384263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45967.844087384263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45967.844087384263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45967.844087384263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45967.844087384263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45967.844087384263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45967.844087384263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45967.844087384263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45967.844087384263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45967.844087384263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45967.844087384263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45967.844087384263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45967.844087384263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45967.844087384263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45967.844087384263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45967.844087384263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45967.844087384263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45967.844087384263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45967.844087384263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45967.844087384263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45967.844087384263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45967.844087384263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45967.844087384263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45967.844087384263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45967.844087384263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45967.844087384263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45967.844087384263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45967.844087384263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45967.844087384263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45967.844087384263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45967.844087384263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45967.844087384263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45967.844087384263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45967.844087384263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45967.844087384263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45967.844087384263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45967.844087384263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45967.844087384263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45967.844087384263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45967.844087384263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45967.844087384263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45967.844087384263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45967.844087384263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45967.844087384263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45967.844087384263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45967.844087384263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45967.844087384263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45967.844087384263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45967.844087384263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45967.844087384263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45967.844087384263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45967.844087384263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45967.844087384263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45967.844087384263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45967.844087384263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45967.844087384263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45967.844087384263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45967.844087384263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45967.844087384263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45967.844087384263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45967.844087384263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45967.844087384263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45967.844087384263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45967.844087384263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45967.844087384263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45967.844087384263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45967.844087384263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45967.844087384263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45967.844087384263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45967.844087384263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45967.844087384263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45967.844087384263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45967.844087384263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45967.844087384263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45967.844087384263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45967.844087384263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45967.844087384263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45967.844087384263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45967.844087384263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45967.844087384263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45967.844087384263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45967.844087384263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45967.844087384263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45967.844087384263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45967.844087384263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45967.844087384263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45967.844087384263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45967.844087384263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45967.844087384263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45967.844087384263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45967.844087384263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45967.844087384263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45967.844087384263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45967.844087384263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45967.844087384263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45967.844087384263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45967.844087384263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45967.844087384263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45967.844087384263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45967.844087384263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45967.844087384263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45967.844087384263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45967.844087384263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45967.844087384263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45967.844087384263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45967.844087384263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45967.844087384263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45967.844087384263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45967.844087384263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45967.844087384263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45967.844087384263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45967.844087384263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45967.844087384263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45967.844087384263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45967.844087384263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45967.844087384263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45967.844087384263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45967.844087384263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45967.844087384263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45967.844087384263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45967.844087384263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45967.844087384263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45967.844087384263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45967.844087384263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45967.844087384263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45967.844087384263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45967.844087384263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45967.844087384263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45967.844087384263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45967.844087384263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45967.844087384263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45967.844087384263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45967.844087384263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45967.844087384263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45967.844087384263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45967.844087384263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45967.844087384263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45967.844087384263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45967.844087384263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45967.844087384263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45967.844087384263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45967.844087384263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45967.844087384263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45967.844087384263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45967.844087384263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45967.844087384263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45967.844087384263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45967.844087384263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45967.844087384263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45967.844087384263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45967.844087384263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45967.844087384263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45967.844087384263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45967.844087384263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45967.844087384263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45967.844087384263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45967.844087384263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45967.844087384263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45967.844087384263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45967.844087384263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45967.844087384263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45967.844087384263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45967.844087384263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45967.844087384263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45967.844087384263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45967.844087384263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45967.844087384263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45967.844087384263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45967.844087384263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45967.844087384263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45967.844087384263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45967.844087384263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264.36336979166663</v>
      </c>
      <c r="H2" s="96">
        <v>45703.474768518521</v>
      </c>
      <c r="I2" s="96" t="str">
        <f>IFERROR(VLOOKUP(D2,DB!A:F,6,0),"")</f>
        <v>SCECO</v>
      </c>
      <c r="J2" s="96" t="str">
        <f>IFERROR(VLOOKUP(D2,DB!A:G,7,0),"")</f>
        <v>Dead</v>
      </c>
      <c r="K2" s="98" t="s">
        <v>39109</v>
      </c>
      <c r="L2" s="92" t="str">
        <f>IFERROR(VLOOKUP(D2,DB!A:I,9,0),"")</f>
        <v>Latis</v>
      </c>
    </row>
    <row r="3" spans="1:16" ht="15" customHeight="1">
      <c r="A3" s="108"/>
      <c r="B3" s="108" t="str">
        <f>IFERROR(VLOOKUP(D3,DB!A:K,11,0),"")</f>
        <v/>
      </c>
      <c r="C3" s="109"/>
      <c r="D3" s="92"/>
      <c r="E3" s="95"/>
      <c r="F3" s="112"/>
      <c r="G3" s="113">
        <f ca="1">IFERROR(NOW()-F3,"")</f>
        <v>45967.844087384263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45967.844087384263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45967.844087384263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45967.844087384263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45967.844087384263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45967.844087384263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45967.844087384263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45967.844087384263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45967.844087384263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45967.844087384263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45967.844087384263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45967.844087384263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45967.844087384263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45967.844087384263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45967.844087384263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45967.844087384263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45967.844087384263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45967.844087384263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45967.844087384263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45967.844087384263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45967.844087384263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45967.844087384263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45967.844087384263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45967.844087384263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45967.844087384263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45967.844087384263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45967.844087384263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45967.844087384263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45967.844087384263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45967.844087384263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45967.844087384263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45967.844087384263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45967.844087384263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45967.844087384263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45967.844087384263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45967.844087384263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45967.844087384263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45967.844087384263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45967.844087384263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45967.844087384263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45967.844087384263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45967.844087384263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45967.844087384263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45967.844087384263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45967.844087384263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45967.844087384263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45967.844087384263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45967.844087384263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45967.844087384263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45967.844087384263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45967.844087384263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45967.844087384263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45967.844087384263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45967.844087384263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45967.844087384263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45967.844087384263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45967.844087384263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45967.844087384263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45967.844087384263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45967.844087384263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45967.844087384263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45967.844087384263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45967.844087384263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45967.844087384263</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39110</v>
      </c>
      <c r="B2" s="37" t="str">
        <f>IFERROR(VLOOKUP(D2,DB!A:K,11,0),"")</f>
        <v>R5</v>
      </c>
      <c r="C2" s="37">
        <v>3</v>
      </c>
      <c r="D2" s="107" t="s">
        <v>36011</v>
      </c>
      <c r="E2" s="37" t="s">
        <v>39021</v>
      </c>
      <c r="F2" s="38">
        <v>45891.832060185188</v>
      </c>
      <c r="G2" s="123">
        <f ca="1">IFERROR(NOW()-F2,"")</f>
        <v>76.01202719907451</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23">
        <f t="shared" ref="G3" ca="1" si="0">IFERROR(NOW()-F3,"")</f>
        <v>41.655210069446184</v>
      </c>
      <c r="H3" s="38">
        <v>45926.158159722225</v>
      </c>
      <c r="I3" s="37" t="str">
        <f>IFERROR(VLOOKUP(D3,DB!A:F,6,0),"")</f>
        <v>SCECO</v>
      </c>
      <c r="J3" s="37" t="str">
        <f>IFERROR(VLOOKUP(D3,DB!A:G,7,0),"")</f>
        <v>Good</v>
      </c>
      <c r="K3" s="37" t="s">
        <v>39113</v>
      </c>
      <c r="L3" s="37" t="str">
        <f>IFERROR(VLOOKUP(D3,DB!A:I,9,0),"")</f>
        <v>Latis</v>
      </c>
      <c r="M3" s="106"/>
    </row>
    <row r="4" spans="1:13" ht="48" customHeight="1">
      <c r="A4" s="131" t="s">
        <v>39114</v>
      </c>
      <c r="B4" s="131" t="str">
        <f>IFERROR(VLOOKUP(D4,DB!A:K,11,0),"")</f>
        <v>R5</v>
      </c>
      <c r="C4" s="131">
        <v>1</v>
      </c>
      <c r="D4" s="131" t="s">
        <v>34758</v>
      </c>
      <c r="E4" s="131" t="s">
        <v>39100</v>
      </c>
      <c r="F4" s="132">
        <v>45948.661111111112</v>
      </c>
      <c r="G4" s="133">
        <f ca="1">IFERROR(NOW()-F4,"")</f>
        <v>19.182976273150416</v>
      </c>
      <c r="H4" s="132">
        <v>45948.661111111112</v>
      </c>
      <c r="I4" s="131" t="str">
        <f>IFERROR(VLOOKUP(D4,DB!A:F,6,0),"")</f>
        <v>SCECO</v>
      </c>
      <c r="J4" s="131" t="str">
        <f>IFERROR(VLOOKUP(D4,DB!A:G,7,0),"")</f>
        <v>Dead</v>
      </c>
      <c r="K4" s="131" t="s">
        <v>39115</v>
      </c>
      <c r="L4" s="131" t="str">
        <f>IFERROR(VLOOKUP(D4,DB!A:I,9,0),"")</f>
        <v>Latis</v>
      </c>
    </row>
    <row r="5" spans="1:13" ht="30.75">
      <c r="A5" s="131" t="s">
        <v>39116</v>
      </c>
      <c r="B5" s="131" t="str">
        <f>IFERROR(VLOOKUP(D5,DB!A:K,11,0),"")</f>
        <v>R5</v>
      </c>
      <c r="C5" s="131">
        <v>1</v>
      </c>
      <c r="D5" s="131" t="s">
        <v>32330</v>
      </c>
      <c r="E5" s="131"/>
      <c r="F5" s="132">
        <v>45967.840555555558</v>
      </c>
      <c r="G5" s="133">
        <f ca="1">IFERROR(NOW()-F5,"")</f>
        <v>3.5318287045811303E-3</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45967.844087384263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45967.844087384263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45967.844087384263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45967.844087384263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45967.844087384263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45967.844087384263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45967.844087384263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45967.844087384263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45967.844087384263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45967.844087384263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45967.844087384263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45967.844087384263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45967.844087384263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45967.844087384263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45967.844087384263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45967.844087384263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45967.844087384263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45967.844087384263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45967.844087384263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45967.844087384263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45967.844087384263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45967.844087384263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45967.844087384263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45967.844087384263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45967.844087384263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45967.844087384263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45967.844087384263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45967.844087384263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45967.844087384263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45967.844087384263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45967.844087384263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45967.844087384263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45967.844087384263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45967.844087384263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45967.844087384263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45967.844087384263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45967.844087384263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45967.844087384263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45967.844087384263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45967.844087384263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45967.844087384263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45967.844087384263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45967.844087384263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45967.844087384263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45967.844087384263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45967.844087384263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45967.844087384263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45967.844087384263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45967.844087384263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45967.844087384263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45967.844087384263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45967.844087384263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45967.844087384263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45967.844087384263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45967.844087384263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45967.844087384263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45967.844087384263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45967.844087384263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45967.844087384263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45967.844087384263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45967.844087384263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45967.844087384263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45967.844087384263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45967.844087384263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45967.844087384263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45967.844087384263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45967.844087384263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45967.844087384263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45967.844087384263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45967.844087384263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45967.844087384263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45967.844087384263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45967.844087384263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45967.844087384263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45967.844087384263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45967.844087384263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45967.844087384263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45967.844087384263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45967.844087384263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45967.844087384263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45967.844087384263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45967.844087384263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45967.844087384263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45967.844087384263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45967.844087384263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45967.844087384263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45967.844087384263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45967.844087384263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45967.844087384263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45967.844087384263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45967.844087384263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45967.844087384263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45967.844087384263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45967.844087384263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45967.844087384263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45967.844087384263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45967.844087384263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45967.844087384263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45967.844087384263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45967.844087384263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45967.844087384263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45967.844087384263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45967.844087384263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45967.844087384263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45967.844087384263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45967.844087384263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45967.844087384263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45967.844087384263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45967.844087384263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45967.844087384263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45967.844087384263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45967.844087384263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45967.844087384263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45967.844087384263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45967.844087384263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45967.844087384263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45967.844087384263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45967.844087384263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45967.844087384263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45967.844087384263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45967.844087384263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45967.844087384263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45967.844087384263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45967.844087384263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45967.844087384263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45967.844087384263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45967.844087384263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45967.844087384263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45967.844087384263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45967.844087384263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45967.844087384263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45967.844087384263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45967.844087384263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45967.844087384263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45967.844087384263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45967.844087384263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45967.844087384263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45967.844087384263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45967.844087384263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45967.844087384263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45967.844087384263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45967.844087384263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45967.844087384263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45967.844087384263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45967.844087384263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45967.844087384263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45967.844087384263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45967.844087384263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45967.844087384263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45967.844087384263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45967.844087384263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45967.844087384263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45967.844087384263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45967.844087384263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45967.844087384263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45967.844087384263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45967.844087384263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45967.844087384263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45967.844087384263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45967.844087384263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45967.844087384263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45967.844087384263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45967.844087384263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45967.844087384263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45967.844087384263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45967.844087384263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45967.844087384263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45967.844087384263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45967.844087384263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45967.844087384263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45967.844087384263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45967.844087384263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45967.844087384263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45967.844087384263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45967.844087384263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45967.844087384263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45967.844087384263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45967.844087384263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45967.844087384263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45967.844087384263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45967.844087384263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45967.844087384263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45967.844087384263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45967.844087384263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45967.844087384263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45967.844087384263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45967.844087384263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45967.844087384263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45967.844087384263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45967.844087384263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45967.844087384263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45967.844087384263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45967.844087384263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45967.844087384263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45967.844087384263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45967.844087384263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45967.844087384263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45967.844087384263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45967.844087384263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45967.844087384263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45967.844087384263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45967.844087384263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45967.844087384263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45967.844087384263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45967.844087384263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45967.844087384263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45967.844087384263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45967.844087384263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45967.844087384263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45967.844087384263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45967.844087384263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45967.844087384263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45967.844087384263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45967.844087384263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45967.844087384263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45967.844087384263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45967.844087384263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45967.844087384263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45967.844087384263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45967.844087384263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45967.844087384263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45967.844087384263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45967.844087384263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45967.844087384263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45967.844087384263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45967.844087384263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45967.844087384263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45967.844087384263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45967.844087384263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45967.844087384263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45967.844087384263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45967.844087384263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45967.844087384263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45967.844087384263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45967.844087384263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45967.844087384263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45967.844087384263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45967.844087384263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45967.844087384263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45967.844087384263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45967.844087384263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45967.844087384263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45967.844087384263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45967.844087384263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45967.844087384263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45967.844087384263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45967.844087384263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45967.844087384263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45967.844087384263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45967.844087384263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45967.844087384263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45967.844087384263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45967.844087384263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45967.844087384263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45967.844087384263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45967.844087384263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45967.844087384263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45967.844087384263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45967.844087384263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45967.844087384263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45967.844087384263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45967.844087384263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45967.844087384263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45967.844087384263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45967.844087384263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45967.844087384263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45967.844087384263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45967.844087384263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45967.844087384263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45967.844087384263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45967.844087384263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45967.844087384263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45967.844087384263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45967.844087384263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45967.844087384263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45967.844087384263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45967.844087384263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45967.844087384263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45967.844087384263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45967.844087384263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45967.844087384263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45967.844087384263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45967.844087384263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45967.844087384263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45967.844087384263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45967.844087384263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45967.844087384263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34641</v>
      </c>
      <c r="E2" s="61" t="s">
        <v>39021</v>
      </c>
      <c r="F2" s="148">
        <v>45967.842465277776</v>
      </c>
      <c r="G2" s="149">
        <f ca="1">IFERROR(NOW()-F2,"-")</f>
        <v>1.6221064870478585E-3</v>
      </c>
      <c r="H2" s="150" t="s">
        <v>39119</v>
      </c>
      <c r="I2" s="86" t="str">
        <f>IFERROR(VLOOKUP(D2,DB!A:F,6,0),"")</f>
        <v>SCECO</v>
      </c>
      <c r="J2" s="61" t="str">
        <f>IFERROR(VLOOKUP(D2,DB!A:G,7,0),"")</f>
        <v>Dead</v>
      </c>
      <c r="K2" s="151" t="s">
        <v>39120</v>
      </c>
      <c r="L2" s="152" t="str">
        <f>IFERROR(VLOOKUP(D2,DB!A:I,9,0),"")</f>
        <v>Latis</v>
      </c>
    </row>
    <row r="3" spans="1:12" ht="31.5" customHeight="1">
      <c r="A3" s="86"/>
      <c r="B3" s="61" t="str">
        <f>IFERROR(VLOOKUP(D3,DB!A:K,11,0),"")</f>
        <v/>
      </c>
      <c r="C3" s="61"/>
      <c r="D3" s="61"/>
      <c r="E3" s="61"/>
      <c r="F3" s="148"/>
      <c r="G3" s="149">
        <f ca="1">IFERROR(NOW()-F3,"-")</f>
        <v>45967.844087384263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45967.844087384263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45967.844087384263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45967.844087384263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45967.844087384263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45967.844087384263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45967.844087384263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45967.844087384263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45967.844087384263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45967.844087384263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45967.844087384263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45967.844087384263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45967.844087384263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45967.844087384263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45967.844087384263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45967.844087384263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45967.844087384263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45967.844087384263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45967.844087384263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45967.844087384263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45967.844087384263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45967.844087384263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45967.844087384263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45967.844087384263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45967.844087384263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45967.844087384263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45967.844087384263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45967.844087384263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45967.844087384263</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2025-11-06T17:16:15Z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